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1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dmin.DESKTOP-6E4TROE\Desktop\In Progress new\PSY\MetaPSIAfterMAs\"/>
    </mc:Choice>
  </mc:AlternateContent>
  <xr:revisionPtr revIDLastSave="0" documentId="13_ncr:1_{657A65DD-9F89-47A6-B348-62C86C901753}" xr6:coauthVersionLast="40" xr6:coauthVersionMax="40" xr10:uidLastSave="{00000000-0000-0000-0000-000000000000}"/>
  <bookViews>
    <workbookView xWindow="120" yWindow="240" windowWidth="10650" windowHeight="6660" xr2:uid="{00000000-000D-0000-FFFF-FFFF00000000}"/>
  </bookViews>
  <sheets>
    <sheet name="Database" sheetId="1" r:id="rId1"/>
    <sheet name="Foglio1" sheetId="4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K2" i="1" l="1"/>
  <c r="J129" i="1" l="1"/>
  <c r="M129" i="1" s="1"/>
  <c r="H129" i="1"/>
  <c r="P129" i="1" s="1"/>
  <c r="K129" i="1"/>
  <c r="L129" i="1" s="1"/>
  <c r="N129" i="1" s="1"/>
  <c r="J128" i="1"/>
  <c r="M128" i="1" s="1"/>
  <c r="H128" i="1"/>
  <c r="P128" i="1" s="1"/>
  <c r="J115" i="1"/>
  <c r="H115" i="1"/>
  <c r="P115" i="1" s="1"/>
  <c r="K115" i="1" l="1"/>
  <c r="L115" i="1" s="1"/>
  <c r="N115" i="1" s="1"/>
  <c r="K128" i="1"/>
  <c r="L128" i="1" s="1"/>
  <c r="N128" i="1" s="1"/>
  <c r="M115" i="1"/>
  <c r="K89" i="1"/>
  <c r="L89" i="1" s="1"/>
  <c r="N89" i="1" s="1"/>
  <c r="J2" i="1" l="1"/>
  <c r="M2" i="1" l="1"/>
  <c r="J127" i="1" l="1"/>
  <c r="J126" i="1"/>
  <c r="H127" i="1"/>
  <c r="P127" i="1" l="1"/>
  <c r="K127" i="1"/>
  <c r="L127" i="1" s="1"/>
  <c r="N127" i="1" s="1"/>
  <c r="M127" i="1"/>
  <c r="H126" i="1"/>
  <c r="P126" i="1" l="1"/>
  <c r="K126" i="1"/>
  <c r="L126" i="1" s="1"/>
  <c r="N126" i="1" s="1"/>
  <c r="M126" i="1"/>
  <c r="H79" i="1"/>
  <c r="K79" i="1" s="1"/>
  <c r="L79" i="1" s="1"/>
  <c r="N79" i="1" s="1"/>
  <c r="H80" i="1"/>
  <c r="K80" i="1" s="1"/>
  <c r="L80" i="1" s="1"/>
  <c r="N80" i="1" s="1"/>
  <c r="H81" i="1"/>
  <c r="K81" i="1" s="1"/>
  <c r="L81" i="1" s="1"/>
  <c r="N81" i="1" s="1"/>
  <c r="H82" i="1"/>
  <c r="K82" i="1" s="1"/>
  <c r="L82" i="1" s="1"/>
  <c r="N82" i="1" s="1"/>
  <c r="H83" i="1"/>
  <c r="H84" i="1"/>
  <c r="H85" i="1"/>
  <c r="H86" i="1"/>
  <c r="K86" i="1" s="1"/>
  <c r="L86" i="1" s="1"/>
  <c r="N86" i="1" s="1"/>
  <c r="H87" i="1"/>
  <c r="H88" i="1"/>
  <c r="H92" i="1"/>
  <c r="J92" i="1"/>
  <c r="M92" i="1" s="1"/>
  <c r="H93" i="1"/>
  <c r="J93" i="1"/>
  <c r="M93" i="1" s="1"/>
  <c r="G105" i="1"/>
  <c r="H105" i="1"/>
  <c r="K105" i="1" s="1"/>
  <c r="L105" i="1" s="1"/>
  <c r="N105" i="1" s="1"/>
  <c r="J105" i="1"/>
  <c r="J83" i="1"/>
  <c r="J4" i="1"/>
  <c r="J5" i="1"/>
  <c r="M5" i="1" s="1"/>
  <c r="J6" i="1"/>
  <c r="J7" i="1"/>
  <c r="J8" i="1"/>
  <c r="J9" i="1"/>
  <c r="J10" i="1"/>
  <c r="J11" i="1"/>
  <c r="J12" i="1"/>
  <c r="J13" i="1"/>
  <c r="J14" i="1"/>
  <c r="M14" i="1" s="1"/>
  <c r="J15" i="1"/>
  <c r="M15" i="1" s="1"/>
  <c r="J16" i="1"/>
  <c r="M16" i="1" s="1"/>
  <c r="J17" i="1"/>
  <c r="M17" i="1" s="1"/>
  <c r="J18" i="1"/>
  <c r="M18" i="1" s="1"/>
  <c r="J19" i="1"/>
  <c r="J20" i="1"/>
  <c r="M20" i="1" s="1"/>
  <c r="J21" i="1"/>
  <c r="J22" i="1"/>
  <c r="M22" i="1" s="1"/>
  <c r="J23" i="1"/>
  <c r="J24" i="1"/>
  <c r="M24" i="1" s="1"/>
  <c r="J25" i="1"/>
  <c r="M25" i="1" s="1"/>
  <c r="J26" i="1"/>
  <c r="J27" i="1"/>
  <c r="M27" i="1" s="1"/>
  <c r="J28" i="1"/>
  <c r="M28" i="1" s="1"/>
  <c r="J29" i="1"/>
  <c r="J30" i="1"/>
  <c r="M30" i="1" s="1"/>
  <c r="J31" i="1"/>
  <c r="J32" i="1"/>
  <c r="J33" i="1"/>
  <c r="J34" i="1"/>
  <c r="M34" i="1" s="1"/>
  <c r="J35" i="1"/>
  <c r="M35" i="1" s="1"/>
  <c r="J36" i="1"/>
  <c r="J37" i="1"/>
  <c r="J38" i="1"/>
  <c r="J39" i="1"/>
  <c r="J40" i="1"/>
  <c r="J41" i="1"/>
  <c r="J42" i="1"/>
  <c r="J43" i="1"/>
  <c r="M43" i="1" s="1"/>
  <c r="J44" i="1"/>
  <c r="J45" i="1"/>
  <c r="J46" i="1"/>
  <c r="J47" i="1"/>
  <c r="J48" i="1"/>
  <c r="J49" i="1"/>
  <c r="M49" i="1" s="1"/>
  <c r="J50" i="1"/>
  <c r="M50" i="1" s="1"/>
  <c r="J51" i="1"/>
  <c r="M51" i="1" s="1"/>
  <c r="J52" i="1"/>
  <c r="M52" i="1" s="1"/>
  <c r="J53" i="1"/>
  <c r="M53" i="1" s="1"/>
  <c r="J54" i="1"/>
  <c r="J55" i="1"/>
  <c r="J56" i="1"/>
  <c r="M56" i="1" s="1"/>
  <c r="J57" i="1"/>
  <c r="M57" i="1" s="1"/>
  <c r="J58" i="1"/>
  <c r="J59" i="1"/>
  <c r="J60" i="1"/>
  <c r="J61" i="1"/>
  <c r="J62" i="1"/>
  <c r="M62" i="1" s="1"/>
  <c r="J63" i="1"/>
  <c r="J64" i="1"/>
  <c r="M64" i="1" s="1"/>
  <c r="J65" i="1"/>
  <c r="J66" i="1"/>
  <c r="M66" i="1" s="1"/>
  <c r="J67" i="1"/>
  <c r="J68" i="1"/>
  <c r="J69" i="1"/>
  <c r="J70" i="1"/>
  <c r="J71" i="1"/>
  <c r="J72" i="1"/>
  <c r="J73" i="1"/>
  <c r="M73" i="1" s="1"/>
  <c r="J74" i="1"/>
  <c r="J75" i="1"/>
  <c r="J76" i="1"/>
  <c r="J77" i="1"/>
  <c r="M77" i="1" s="1"/>
  <c r="J78" i="1"/>
  <c r="M78" i="1" s="1"/>
  <c r="J79" i="1"/>
  <c r="J80" i="1"/>
  <c r="J81" i="1"/>
  <c r="J82" i="1"/>
  <c r="M82" i="1" s="1"/>
  <c r="J84" i="1"/>
  <c r="J85" i="1"/>
  <c r="J86" i="1"/>
  <c r="M86" i="1" s="1"/>
  <c r="J87" i="1"/>
  <c r="J88" i="1"/>
  <c r="J89" i="1"/>
  <c r="M89" i="1" s="1"/>
  <c r="J90" i="1"/>
  <c r="J91" i="1"/>
  <c r="J94" i="1"/>
  <c r="J95" i="1"/>
  <c r="J96" i="1"/>
  <c r="J97" i="1"/>
  <c r="M97" i="1" s="1"/>
  <c r="J98" i="1"/>
  <c r="M98" i="1" s="1"/>
  <c r="J99" i="1"/>
  <c r="J100" i="1"/>
  <c r="M100" i="1" s="1"/>
  <c r="J101" i="1"/>
  <c r="M101" i="1" s="1"/>
  <c r="J102" i="1"/>
  <c r="J103" i="1"/>
  <c r="J104" i="1"/>
  <c r="J106" i="1"/>
  <c r="J107" i="1"/>
  <c r="J108" i="1"/>
  <c r="J109" i="1"/>
  <c r="J110" i="1"/>
  <c r="J111" i="1"/>
  <c r="J112" i="1"/>
  <c r="J113" i="1"/>
  <c r="J114" i="1"/>
  <c r="J116" i="1"/>
  <c r="M116" i="1" s="1"/>
  <c r="J117" i="1"/>
  <c r="M117" i="1" s="1"/>
  <c r="J118" i="1"/>
  <c r="J119" i="1"/>
  <c r="M119" i="1" s="1"/>
  <c r="J120" i="1"/>
  <c r="M120" i="1" s="1"/>
  <c r="J121" i="1"/>
  <c r="J122" i="1"/>
  <c r="J123" i="1"/>
  <c r="J124" i="1"/>
  <c r="M124" i="1" s="1"/>
  <c r="J125" i="1"/>
  <c r="M125" i="1" s="1"/>
  <c r="J3" i="1"/>
  <c r="M3" i="1" s="1"/>
  <c r="H125" i="1"/>
  <c r="H124" i="1"/>
  <c r="H123" i="1"/>
  <c r="H120" i="1"/>
  <c r="H121" i="1"/>
  <c r="H122" i="1"/>
  <c r="G2" i="1"/>
  <c r="G3" i="1"/>
  <c r="G4" i="1"/>
  <c r="G5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2" i="1"/>
  <c r="G36" i="1"/>
  <c r="G37" i="1"/>
  <c r="G38" i="1"/>
  <c r="G39" i="1"/>
  <c r="G40" i="1"/>
  <c r="G41" i="1"/>
  <c r="G42" i="1"/>
  <c r="G43" i="1"/>
  <c r="G44" i="1"/>
  <c r="G45" i="1"/>
  <c r="G33" i="1"/>
  <c r="G34" i="1"/>
  <c r="G35" i="1"/>
  <c r="G48" i="1"/>
  <c r="G46" i="1"/>
  <c r="G49" i="1"/>
  <c r="G50" i="1"/>
  <c r="G30" i="1"/>
  <c r="G31" i="1"/>
  <c r="G47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3" i="1"/>
  <c r="G74" i="1"/>
  <c r="G75" i="1"/>
  <c r="G70" i="1"/>
  <c r="G71" i="1"/>
  <c r="G72" i="1"/>
  <c r="G76" i="1"/>
  <c r="G77" i="1"/>
  <c r="G78" i="1"/>
  <c r="G79" i="1"/>
  <c r="G80" i="1"/>
  <c r="G98" i="1"/>
  <c r="G99" i="1"/>
  <c r="G109" i="1"/>
  <c r="G110" i="1"/>
  <c r="G100" i="1"/>
  <c r="G101" i="1"/>
  <c r="G91" i="1"/>
  <c r="G94" i="1"/>
  <c r="G106" i="1"/>
  <c r="G111" i="1"/>
  <c r="G112" i="1"/>
  <c r="G102" i="1"/>
  <c r="G95" i="1"/>
  <c r="G96" i="1"/>
  <c r="G107" i="1"/>
  <c r="G97" i="1"/>
  <c r="G113" i="1"/>
  <c r="G103" i="1"/>
  <c r="G104" i="1"/>
  <c r="G108" i="1"/>
  <c r="G90" i="1"/>
  <c r="G81" i="1"/>
  <c r="H3" i="1"/>
  <c r="K3" i="1" s="1"/>
  <c r="L3" i="1" s="1"/>
  <c r="N3" i="1" s="1"/>
  <c r="H17" i="1"/>
  <c r="L17" i="1" s="1"/>
  <c r="N17" i="1" s="1"/>
  <c r="H114" i="1"/>
  <c r="H116" i="1"/>
  <c r="H117" i="1"/>
  <c r="H118" i="1"/>
  <c r="H119" i="1"/>
  <c r="H101" i="1"/>
  <c r="K101" i="1" s="1"/>
  <c r="L101" i="1" s="1"/>
  <c r="N101" i="1" s="1"/>
  <c r="H107" i="1"/>
  <c r="K107" i="1" s="1"/>
  <c r="L107" i="1" s="1"/>
  <c r="N107" i="1" s="1"/>
  <c r="H5" i="1"/>
  <c r="K5" i="1" s="1"/>
  <c r="L5" i="1" s="1"/>
  <c r="N5" i="1" s="1"/>
  <c r="H6" i="1"/>
  <c r="K6" i="1" s="1"/>
  <c r="L6" i="1" s="1"/>
  <c r="N6" i="1" s="1"/>
  <c r="H7" i="1"/>
  <c r="H8" i="1"/>
  <c r="K8" i="1" s="1"/>
  <c r="L8" i="1" s="1"/>
  <c r="N8" i="1" s="1"/>
  <c r="H9" i="1"/>
  <c r="K9" i="1" s="1"/>
  <c r="L9" i="1" s="1"/>
  <c r="N9" i="1" s="1"/>
  <c r="H10" i="1"/>
  <c r="K10" i="1" s="1"/>
  <c r="L10" i="1" s="1"/>
  <c r="N10" i="1" s="1"/>
  <c r="H11" i="1"/>
  <c r="H12" i="1"/>
  <c r="K12" i="1" s="1"/>
  <c r="L12" i="1" s="1"/>
  <c r="N12" i="1" s="1"/>
  <c r="H13" i="1"/>
  <c r="K13" i="1" s="1"/>
  <c r="L13" i="1" s="1"/>
  <c r="N13" i="1" s="1"/>
  <c r="H14" i="1"/>
  <c r="K14" i="1" s="1"/>
  <c r="L14" i="1" s="1"/>
  <c r="N14" i="1" s="1"/>
  <c r="H15" i="1"/>
  <c r="H16" i="1"/>
  <c r="K16" i="1" s="1"/>
  <c r="L16" i="1" s="1"/>
  <c r="N16" i="1" s="1"/>
  <c r="H18" i="1"/>
  <c r="K18" i="1" s="1"/>
  <c r="L18" i="1" s="1"/>
  <c r="N18" i="1" s="1"/>
  <c r="H19" i="1"/>
  <c r="K19" i="1" s="1"/>
  <c r="L19" i="1" s="1"/>
  <c r="N19" i="1" s="1"/>
  <c r="H20" i="1"/>
  <c r="K20" i="1" s="1"/>
  <c r="L20" i="1" s="1"/>
  <c r="N20" i="1" s="1"/>
  <c r="H21" i="1"/>
  <c r="K21" i="1" s="1"/>
  <c r="L21" i="1" s="1"/>
  <c r="N21" i="1" s="1"/>
  <c r="H22" i="1"/>
  <c r="K22" i="1" s="1"/>
  <c r="L22" i="1" s="1"/>
  <c r="N22" i="1" s="1"/>
  <c r="H23" i="1"/>
  <c r="H24" i="1"/>
  <c r="K24" i="1" s="1"/>
  <c r="L24" i="1" s="1"/>
  <c r="N24" i="1" s="1"/>
  <c r="H25" i="1"/>
  <c r="K25" i="1" s="1"/>
  <c r="L25" i="1" s="1"/>
  <c r="N25" i="1" s="1"/>
  <c r="H26" i="1"/>
  <c r="K26" i="1" s="1"/>
  <c r="L26" i="1" s="1"/>
  <c r="N26" i="1" s="1"/>
  <c r="H27" i="1"/>
  <c r="H28" i="1"/>
  <c r="K28" i="1" s="1"/>
  <c r="L28" i="1" s="1"/>
  <c r="N28" i="1" s="1"/>
  <c r="H29" i="1"/>
  <c r="K29" i="1" s="1"/>
  <c r="L29" i="1" s="1"/>
  <c r="N29" i="1" s="1"/>
  <c r="H32" i="1"/>
  <c r="K32" i="1" s="1"/>
  <c r="L32" i="1" s="1"/>
  <c r="N32" i="1" s="1"/>
  <c r="H36" i="1"/>
  <c r="H37" i="1"/>
  <c r="K37" i="1" s="1"/>
  <c r="L37" i="1" s="1"/>
  <c r="N37" i="1" s="1"/>
  <c r="H38" i="1"/>
  <c r="K38" i="1" s="1"/>
  <c r="L38" i="1" s="1"/>
  <c r="N38" i="1" s="1"/>
  <c r="H39" i="1"/>
  <c r="K39" i="1" s="1"/>
  <c r="L39" i="1" s="1"/>
  <c r="N39" i="1" s="1"/>
  <c r="H40" i="1"/>
  <c r="K40" i="1" s="1"/>
  <c r="L40" i="1" s="1"/>
  <c r="N40" i="1" s="1"/>
  <c r="H41" i="1"/>
  <c r="K41" i="1" s="1"/>
  <c r="L41" i="1" s="1"/>
  <c r="N41" i="1" s="1"/>
  <c r="H42" i="1"/>
  <c r="K42" i="1" s="1"/>
  <c r="L42" i="1" s="1"/>
  <c r="N42" i="1" s="1"/>
  <c r="H43" i="1"/>
  <c r="K43" i="1" s="1"/>
  <c r="L43" i="1" s="1"/>
  <c r="N43" i="1" s="1"/>
  <c r="H44" i="1"/>
  <c r="K44" i="1" s="1"/>
  <c r="L44" i="1" s="1"/>
  <c r="N44" i="1" s="1"/>
  <c r="H45" i="1"/>
  <c r="K45" i="1" s="1"/>
  <c r="L45" i="1" s="1"/>
  <c r="N45" i="1" s="1"/>
  <c r="H33" i="1"/>
  <c r="K33" i="1" s="1"/>
  <c r="L33" i="1" s="1"/>
  <c r="N33" i="1" s="1"/>
  <c r="H34" i="1"/>
  <c r="K34" i="1" s="1"/>
  <c r="L34" i="1" s="1"/>
  <c r="N34" i="1" s="1"/>
  <c r="H35" i="1"/>
  <c r="K35" i="1" s="1"/>
  <c r="L35" i="1" s="1"/>
  <c r="N35" i="1" s="1"/>
  <c r="H48" i="1"/>
  <c r="K48" i="1" s="1"/>
  <c r="L48" i="1" s="1"/>
  <c r="N48" i="1" s="1"/>
  <c r="H46" i="1"/>
  <c r="K46" i="1" s="1"/>
  <c r="L46" i="1" s="1"/>
  <c r="N46" i="1" s="1"/>
  <c r="H49" i="1"/>
  <c r="K49" i="1" s="1"/>
  <c r="L49" i="1" s="1"/>
  <c r="N49" i="1" s="1"/>
  <c r="H50" i="1"/>
  <c r="K50" i="1" s="1"/>
  <c r="L50" i="1" s="1"/>
  <c r="N50" i="1" s="1"/>
  <c r="H30" i="1"/>
  <c r="K30" i="1" s="1"/>
  <c r="L30" i="1" s="1"/>
  <c r="N30" i="1" s="1"/>
  <c r="H31" i="1"/>
  <c r="K31" i="1" s="1"/>
  <c r="L31" i="1" s="1"/>
  <c r="N31" i="1" s="1"/>
  <c r="H47" i="1"/>
  <c r="K47" i="1" s="1"/>
  <c r="L47" i="1" s="1"/>
  <c r="N47" i="1" s="1"/>
  <c r="H73" i="1"/>
  <c r="K73" i="1" s="1"/>
  <c r="L73" i="1" s="1"/>
  <c r="N73" i="1" s="1"/>
  <c r="H74" i="1"/>
  <c r="H75" i="1"/>
  <c r="K75" i="1" s="1"/>
  <c r="L75" i="1" s="1"/>
  <c r="N75" i="1" s="1"/>
  <c r="H98" i="1"/>
  <c r="K98" i="1" s="1"/>
  <c r="L98" i="1" s="1"/>
  <c r="N98" i="1" s="1"/>
  <c r="H99" i="1"/>
  <c r="K99" i="1" s="1"/>
  <c r="L99" i="1" s="1"/>
  <c r="N99" i="1" s="1"/>
  <c r="H109" i="1"/>
  <c r="H110" i="1"/>
  <c r="K110" i="1" s="1"/>
  <c r="L110" i="1" s="1"/>
  <c r="N110" i="1" s="1"/>
  <c r="H100" i="1"/>
  <c r="K100" i="1" s="1"/>
  <c r="L100" i="1" s="1"/>
  <c r="N100" i="1" s="1"/>
  <c r="H91" i="1"/>
  <c r="H94" i="1"/>
  <c r="K94" i="1" s="1"/>
  <c r="L94" i="1" s="1"/>
  <c r="N94" i="1" s="1"/>
  <c r="H106" i="1"/>
  <c r="K106" i="1" s="1"/>
  <c r="L106" i="1" s="1"/>
  <c r="N106" i="1" s="1"/>
  <c r="H111" i="1"/>
  <c r="K111" i="1" s="1"/>
  <c r="L111" i="1" s="1"/>
  <c r="N111" i="1" s="1"/>
  <c r="H112" i="1"/>
  <c r="H102" i="1"/>
  <c r="K102" i="1" s="1"/>
  <c r="L102" i="1" s="1"/>
  <c r="N102" i="1" s="1"/>
  <c r="H95" i="1"/>
  <c r="K95" i="1" s="1"/>
  <c r="L95" i="1" s="1"/>
  <c r="N95" i="1" s="1"/>
  <c r="H96" i="1"/>
  <c r="K96" i="1" s="1"/>
  <c r="L96" i="1" s="1"/>
  <c r="N96" i="1" s="1"/>
  <c r="H97" i="1"/>
  <c r="K97" i="1" s="1"/>
  <c r="L97" i="1" s="1"/>
  <c r="N97" i="1" s="1"/>
  <c r="H113" i="1"/>
  <c r="K113" i="1" s="1"/>
  <c r="L113" i="1" s="1"/>
  <c r="N113" i="1" s="1"/>
  <c r="H103" i="1"/>
  <c r="K103" i="1" s="1"/>
  <c r="L103" i="1" s="1"/>
  <c r="N103" i="1" s="1"/>
  <c r="H104" i="1"/>
  <c r="H108" i="1"/>
  <c r="K108" i="1" s="1"/>
  <c r="L108" i="1" s="1"/>
  <c r="N108" i="1" s="1"/>
  <c r="H90" i="1"/>
  <c r="K90" i="1" s="1"/>
  <c r="L90" i="1" s="1"/>
  <c r="N90" i="1" s="1"/>
  <c r="P89" i="1"/>
  <c r="P86" i="1"/>
  <c r="H4" i="1"/>
  <c r="K4" i="1" s="1"/>
  <c r="L4" i="1" s="1"/>
  <c r="N4" i="1" s="1"/>
  <c r="H2" i="1"/>
  <c r="L2" i="1" s="1"/>
  <c r="N2" i="1" s="1"/>
  <c r="H68" i="1"/>
  <c r="K68" i="1" s="1"/>
  <c r="L68" i="1" s="1"/>
  <c r="N68" i="1" s="1"/>
  <c r="H70" i="1"/>
  <c r="K70" i="1" s="1"/>
  <c r="L70" i="1" s="1"/>
  <c r="N70" i="1" s="1"/>
  <c r="H55" i="1"/>
  <c r="H72" i="1"/>
  <c r="K72" i="1" s="1"/>
  <c r="L72" i="1" s="1"/>
  <c r="N72" i="1" s="1"/>
  <c r="H52" i="1"/>
  <c r="H65" i="1"/>
  <c r="K65" i="1" s="1"/>
  <c r="L65" i="1" s="1"/>
  <c r="N65" i="1" s="1"/>
  <c r="H69" i="1"/>
  <c r="K69" i="1" s="1"/>
  <c r="L69" i="1" s="1"/>
  <c r="N69" i="1" s="1"/>
  <c r="H76" i="1"/>
  <c r="K76" i="1" s="1"/>
  <c r="L76" i="1" s="1"/>
  <c r="N76" i="1" s="1"/>
  <c r="H58" i="1"/>
  <c r="K58" i="1" s="1"/>
  <c r="L58" i="1" s="1"/>
  <c r="N58" i="1" s="1"/>
  <c r="H61" i="1"/>
  <c r="K61" i="1" s="1"/>
  <c r="L61" i="1" s="1"/>
  <c r="N61" i="1" s="1"/>
  <c r="H57" i="1"/>
  <c r="K57" i="1" s="1"/>
  <c r="L57" i="1" s="1"/>
  <c r="N57" i="1" s="1"/>
  <c r="H63" i="1"/>
  <c r="H78" i="1"/>
  <c r="K78" i="1" s="1"/>
  <c r="L78" i="1" s="1"/>
  <c r="N78" i="1" s="1"/>
  <c r="H53" i="1"/>
  <c r="K53" i="1" s="1"/>
  <c r="L53" i="1" s="1"/>
  <c r="N53" i="1" s="1"/>
  <c r="H67" i="1"/>
  <c r="H64" i="1"/>
  <c r="H66" i="1"/>
  <c r="K66" i="1" s="1"/>
  <c r="L66" i="1" s="1"/>
  <c r="N66" i="1" s="1"/>
  <c r="H54" i="1"/>
  <c r="K54" i="1" s="1"/>
  <c r="L54" i="1" s="1"/>
  <c r="N54" i="1" s="1"/>
  <c r="H56" i="1"/>
  <c r="K56" i="1" s="1"/>
  <c r="L56" i="1" s="1"/>
  <c r="N56" i="1" s="1"/>
  <c r="H59" i="1"/>
  <c r="H62" i="1"/>
  <c r="H60" i="1"/>
  <c r="K60" i="1" s="1"/>
  <c r="L60" i="1" s="1"/>
  <c r="N60" i="1" s="1"/>
  <c r="H77" i="1"/>
  <c r="K77" i="1" s="1"/>
  <c r="L77" i="1" s="1"/>
  <c r="N77" i="1" s="1"/>
  <c r="H71" i="1"/>
  <c r="K71" i="1" s="1"/>
  <c r="L71" i="1" s="1"/>
  <c r="N71" i="1" s="1"/>
  <c r="H51" i="1"/>
  <c r="M111" i="1"/>
  <c r="M83" i="1"/>
  <c r="M63" i="1"/>
  <c r="M39" i="1"/>
  <c r="M23" i="1"/>
  <c r="M48" i="1" l="1"/>
  <c r="M13" i="1"/>
  <c r="M54" i="1"/>
  <c r="M123" i="1"/>
  <c r="M87" i="1"/>
  <c r="M6" i="1"/>
  <c r="M42" i="1"/>
  <c r="M85" i="1"/>
  <c r="M103" i="1"/>
  <c r="M19" i="1"/>
  <c r="M105" i="1"/>
  <c r="P64" i="1"/>
  <c r="K64" i="1"/>
  <c r="L64" i="1" s="1"/>
  <c r="N64" i="1" s="1"/>
  <c r="P112" i="1"/>
  <c r="K112" i="1"/>
  <c r="L112" i="1" s="1"/>
  <c r="N112" i="1" s="1"/>
  <c r="P91" i="1"/>
  <c r="K91" i="1"/>
  <c r="L91" i="1" s="1"/>
  <c r="N91" i="1" s="1"/>
  <c r="P36" i="1"/>
  <c r="K36" i="1"/>
  <c r="L36" i="1" s="1"/>
  <c r="N36" i="1" s="1"/>
  <c r="P23" i="1"/>
  <c r="K23" i="1"/>
  <c r="L23" i="1" s="1"/>
  <c r="N23" i="1" s="1"/>
  <c r="P123" i="1"/>
  <c r="K123" i="1"/>
  <c r="L123" i="1" s="1"/>
  <c r="N123" i="1" s="1"/>
  <c r="P92" i="1"/>
  <c r="K92" i="1"/>
  <c r="L92" i="1" s="1"/>
  <c r="N92" i="1" s="1"/>
  <c r="M67" i="1"/>
  <c r="P67" i="1"/>
  <c r="K67" i="1"/>
  <c r="L67" i="1" s="1"/>
  <c r="N67" i="1" s="1"/>
  <c r="P63" i="1"/>
  <c r="K63" i="1"/>
  <c r="L63" i="1" s="1"/>
  <c r="N63" i="1" s="1"/>
  <c r="P82" i="1"/>
  <c r="P120" i="1"/>
  <c r="K120" i="1"/>
  <c r="L120" i="1" s="1"/>
  <c r="N120" i="1" s="1"/>
  <c r="M46" i="1"/>
  <c r="M31" i="1"/>
  <c r="M55" i="1"/>
  <c r="M75" i="1"/>
  <c r="M91" i="1"/>
  <c r="M21" i="1"/>
  <c r="M26" i="1"/>
  <c r="M58" i="1"/>
  <c r="P119" i="1"/>
  <c r="K119" i="1"/>
  <c r="L119" i="1" s="1"/>
  <c r="N119" i="1" s="1"/>
  <c r="P114" i="1"/>
  <c r="K114" i="1"/>
  <c r="L114" i="1" s="1"/>
  <c r="N114" i="1" s="1"/>
  <c r="P81" i="1"/>
  <c r="P124" i="1"/>
  <c r="K124" i="1"/>
  <c r="L124" i="1" s="1"/>
  <c r="N124" i="1" s="1"/>
  <c r="P88" i="1"/>
  <c r="K88" i="1"/>
  <c r="L88" i="1" s="1"/>
  <c r="N88" i="1" s="1"/>
  <c r="P84" i="1"/>
  <c r="K84" i="1"/>
  <c r="L84" i="1" s="1"/>
  <c r="N84" i="1" s="1"/>
  <c r="P59" i="1"/>
  <c r="K59" i="1"/>
  <c r="L59" i="1" s="1"/>
  <c r="N59" i="1" s="1"/>
  <c r="P52" i="1"/>
  <c r="K52" i="1"/>
  <c r="L52" i="1" s="1"/>
  <c r="N52" i="1" s="1"/>
  <c r="P27" i="1"/>
  <c r="K27" i="1"/>
  <c r="L27" i="1" s="1"/>
  <c r="N27" i="1" s="1"/>
  <c r="P117" i="1"/>
  <c r="K117" i="1"/>
  <c r="L117" i="1" s="1"/>
  <c r="N117" i="1" s="1"/>
  <c r="P121" i="1"/>
  <c r="K121" i="1"/>
  <c r="L121" i="1" s="1"/>
  <c r="N121" i="1" s="1"/>
  <c r="P125" i="1"/>
  <c r="K125" i="1"/>
  <c r="L125" i="1" s="1"/>
  <c r="N125" i="1" s="1"/>
  <c r="M10" i="1"/>
  <c r="P104" i="1"/>
  <c r="K104" i="1"/>
  <c r="L104" i="1" s="1"/>
  <c r="N104" i="1" s="1"/>
  <c r="P116" i="1"/>
  <c r="K116" i="1"/>
  <c r="L116" i="1" s="1"/>
  <c r="N116" i="1" s="1"/>
  <c r="P93" i="1"/>
  <c r="K93" i="1"/>
  <c r="L93" i="1" s="1"/>
  <c r="N93" i="1" s="1"/>
  <c r="P85" i="1"/>
  <c r="K85" i="1"/>
  <c r="L85" i="1" s="1"/>
  <c r="N85" i="1" s="1"/>
  <c r="M59" i="1"/>
  <c r="M79" i="1"/>
  <c r="M38" i="1"/>
  <c r="M74" i="1"/>
  <c r="P51" i="1"/>
  <c r="K51" i="1"/>
  <c r="L51" i="1" s="1"/>
  <c r="N51" i="1" s="1"/>
  <c r="P62" i="1"/>
  <c r="K62" i="1"/>
  <c r="L62" i="1" s="1"/>
  <c r="N62" i="1" s="1"/>
  <c r="P55" i="1"/>
  <c r="K55" i="1"/>
  <c r="L55" i="1" s="1"/>
  <c r="N55" i="1" s="1"/>
  <c r="P109" i="1"/>
  <c r="K109" i="1"/>
  <c r="L109" i="1" s="1"/>
  <c r="N109" i="1" s="1"/>
  <c r="P74" i="1"/>
  <c r="K74" i="1"/>
  <c r="L74" i="1" s="1"/>
  <c r="N74" i="1" s="1"/>
  <c r="P15" i="1"/>
  <c r="K15" i="1"/>
  <c r="L15" i="1" s="1"/>
  <c r="N15" i="1" s="1"/>
  <c r="P11" i="1"/>
  <c r="K11" i="1"/>
  <c r="L11" i="1" s="1"/>
  <c r="N11" i="1" s="1"/>
  <c r="P7" i="1"/>
  <c r="K7" i="1"/>
  <c r="L7" i="1" s="1"/>
  <c r="N7" i="1" s="1"/>
  <c r="P118" i="1"/>
  <c r="K118" i="1"/>
  <c r="L118" i="1" s="1"/>
  <c r="N118" i="1" s="1"/>
  <c r="P122" i="1"/>
  <c r="K122" i="1"/>
  <c r="L122" i="1" s="1"/>
  <c r="N122" i="1" s="1"/>
  <c r="P87" i="1"/>
  <c r="K87" i="1"/>
  <c r="L87" i="1" s="1"/>
  <c r="N87" i="1" s="1"/>
  <c r="P83" i="1"/>
  <c r="K83" i="1"/>
  <c r="L83" i="1" s="1"/>
  <c r="N83" i="1" s="1"/>
  <c r="P71" i="1"/>
  <c r="P78" i="1"/>
  <c r="P99" i="1"/>
  <c r="P14" i="1"/>
  <c r="P10" i="1"/>
  <c r="P2" i="1"/>
  <c r="P96" i="1"/>
  <c r="P111" i="1"/>
  <c r="P26" i="1"/>
  <c r="P22" i="1"/>
  <c r="P18" i="1"/>
  <c r="P103" i="1"/>
  <c r="P3" i="1"/>
  <c r="P38" i="1"/>
  <c r="M104" i="1"/>
  <c r="M108" i="1"/>
  <c r="M44" i="1"/>
  <c r="M69" i="1"/>
  <c r="M90" i="1"/>
  <c r="P77" i="1"/>
  <c r="P98" i="1"/>
  <c r="M112" i="1"/>
  <c r="M109" i="1"/>
  <c r="P4" i="1"/>
  <c r="P95" i="1"/>
  <c r="P75" i="1"/>
  <c r="M7" i="1"/>
  <c r="M99" i="1"/>
  <c r="M76" i="1"/>
  <c r="M45" i="1"/>
  <c r="M113" i="1"/>
  <c r="P57" i="1"/>
  <c r="P69" i="1"/>
  <c r="M96" i="1"/>
  <c r="M81" i="1"/>
  <c r="M122" i="1"/>
  <c r="P76" i="1"/>
  <c r="P102" i="1"/>
  <c r="P94" i="1"/>
  <c r="M8" i="1"/>
  <c r="M29" i="1"/>
  <c r="P97" i="1"/>
  <c r="P68" i="1"/>
  <c r="P20" i="1"/>
  <c r="P101" i="1"/>
  <c r="P6" i="1"/>
  <c r="P80" i="1"/>
  <c r="P79" i="1"/>
  <c r="P41" i="1"/>
  <c r="M61" i="1"/>
  <c r="P30" i="1"/>
  <c r="P48" i="1"/>
  <c r="P45" i="1"/>
  <c r="M95" i="1"/>
  <c r="M4" i="1"/>
  <c r="M36" i="1"/>
  <c r="M60" i="1"/>
  <c r="M65" i="1"/>
  <c r="P60" i="1"/>
  <c r="P56" i="1"/>
  <c r="P72" i="1"/>
  <c r="P50" i="1"/>
  <c r="P35" i="1"/>
  <c r="P44" i="1"/>
  <c r="P107" i="1"/>
  <c r="P73" i="1"/>
  <c r="P47" i="1"/>
  <c r="P49" i="1"/>
  <c r="P43" i="1"/>
  <c r="P108" i="1"/>
  <c r="P110" i="1"/>
  <c r="P40" i="1"/>
  <c r="P37" i="1"/>
  <c r="P28" i="1"/>
  <c r="P24" i="1"/>
  <c r="P16" i="1"/>
  <c r="P12" i="1"/>
  <c r="P8" i="1"/>
  <c r="P42" i="1"/>
  <c r="M80" i="1"/>
  <c r="M33" i="1"/>
  <c r="P90" i="1"/>
  <c r="P100" i="1"/>
  <c r="P5" i="1"/>
  <c r="M114" i="1"/>
  <c r="M11" i="1"/>
  <c r="M71" i="1"/>
  <c r="M12" i="1"/>
  <c r="M32" i="1"/>
  <c r="M68" i="1"/>
  <c r="M84" i="1"/>
  <c r="M37" i="1"/>
  <c r="M102" i="1"/>
  <c r="P66" i="1"/>
  <c r="P53" i="1"/>
  <c r="P58" i="1"/>
  <c r="P65" i="1"/>
  <c r="P113" i="1"/>
  <c r="P34" i="1"/>
  <c r="P21" i="1"/>
  <c r="P17" i="1"/>
  <c r="P54" i="1"/>
  <c r="M107" i="1"/>
  <c r="M72" i="1"/>
  <c r="M9" i="1"/>
  <c r="M41" i="1"/>
  <c r="M106" i="1"/>
  <c r="P70" i="1"/>
  <c r="P31" i="1"/>
  <c r="P46" i="1"/>
  <c r="P33" i="1"/>
  <c r="P39" i="1"/>
  <c r="M110" i="1"/>
  <c r="M47" i="1"/>
  <c r="M121" i="1"/>
  <c r="M118" i="1"/>
  <c r="M70" i="1"/>
  <c r="M94" i="1"/>
  <c r="P13" i="1"/>
  <c r="P9" i="1"/>
  <c r="M40" i="1"/>
  <c r="M88" i="1"/>
  <c r="P61" i="1"/>
  <c r="P106" i="1"/>
  <c r="P29" i="1"/>
  <c r="P25" i="1"/>
  <c r="P105" i="1"/>
  <c r="P32" i="1"/>
  <c r="P19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Patrizio T.</author>
    <author>Patrizio</author>
    <author>PT</author>
    <author>Admin</author>
  </authors>
  <commentList>
    <comment ref="A1" authorId="0" shapeId="0" xr:uid="{00000000-0006-0000-0000-000001000000}">
      <text>
        <r>
          <rPr>
            <b/>
            <sz val="8"/>
            <color indexed="81"/>
            <rFont val="Tahoma"/>
            <family val="2"/>
          </rPr>
          <t xml:space="preserve">All ganzfeld studies related to the six meta-analysis </t>
        </r>
        <r>
          <rPr>
            <sz val="8"/>
            <color indexed="81"/>
            <rFont val="Tahoma"/>
            <family val="2"/>
          </rPr>
          <t xml:space="preserve">
See authors of different m-a at the top of each study series</t>
        </r>
      </text>
    </comment>
    <comment ref="I1" authorId="1" shapeId="0" xr:uid="{00000000-0006-0000-0000-000002000000}">
      <text>
        <r>
          <rPr>
            <b/>
            <sz val="9"/>
            <color indexed="81"/>
            <rFont val="Tahoma"/>
            <family val="2"/>
          </rPr>
          <t xml:space="preserve">By Vassarstats.net 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Q1" authorId="1" shapeId="0" xr:uid="{00000000-0006-0000-0000-000003000000}">
      <text>
        <r>
          <rPr>
            <b/>
            <sz val="9"/>
            <color indexed="81"/>
            <rFont val="Tahoma"/>
            <family val="2"/>
          </rPr>
          <t>0 = NO
1 = YES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2" authorId="0" shapeId="0" xr:uid="{00000000-0006-0000-0000-000005000000}">
      <text>
        <r>
          <rPr>
            <b/>
            <sz val="8"/>
            <color indexed="81"/>
            <rFont val="Tahoma"/>
            <family val="2"/>
          </rPr>
          <t>Honorton 1985 &amp; Bem &amp; Honorton 1994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A45" authorId="0" shapeId="0" xr:uid="{00000000-0006-0000-0000-000006000000}">
      <text>
        <r>
          <rPr>
            <b/>
            <sz val="10"/>
            <color indexed="81"/>
            <rFont val="Tahoma"/>
            <family val="2"/>
          </rPr>
          <t>Storm &amp; Ertel 1999 new studies</t>
        </r>
        <r>
          <rPr>
            <sz val="10"/>
            <color indexed="81"/>
            <rFont val="Tahoma"/>
            <family val="2"/>
          </rPr>
          <t xml:space="preserve">
</t>
        </r>
      </text>
    </comment>
    <comment ref="A51" authorId="0" shapeId="0" xr:uid="{00000000-0006-0000-0000-000007000000}">
      <text>
        <r>
          <rPr>
            <b/>
            <sz val="8"/>
            <color indexed="81"/>
            <rFont val="Tahoma"/>
            <family val="2"/>
          </rPr>
          <t>Milton &amp; Wiseman 1999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D98" authorId="2" shapeId="0" xr:uid="{00000000-0006-0000-0000-00000A000000}">
      <text>
        <r>
          <rPr>
            <b/>
            <sz val="10"/>
            <color indexed="8"/>
            <rFont val="Times New Roman"/>
            <family val="1"/>
          </rPr>
          <t xml:space="preserve">double Target
</t>
        </r>
      </text>
    </comment>
    <comment ref="D100" authorId="2" shapeId="0" xr:uid="{00000000-0006-0000-0000-00000B000000}">
      <text>
        <r>
          <rPr>
            <b/>
            <sz val="10"/>
            <color indexed="8"/>
            <rFont val="Times New Roman"/>
            <family val="1"/>
          </rPr>
          <t xml:space="preserve"> no sender </t>
        </r>
      </text>
    </comment>
    <comment ref="D101" authorId="0" shapeId="0" xr:uid="{00000000-0006-0000-0000-00000C000000}">
      <text>
        <r>
          <rPr>
            <b/>
            <sz val="8"/>
            <color indexed="81"/>
            <rFont val="Tahoma"/>
            <family val="2"/>
          </rPr>
          <t xml:space="preserve"> senders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D102" authorId="0" shapeId="0" xr:uid="{00000000-0006-0000-0000-00000D000000}">
      <text>
        <r>
          <rPr>
            <b/>
            <sz val="10"/>
            <color indexed="81"/>
            <rFont val="Tahoma"/>
            <family val="2"/>
          </rPr>
          <t>only true feedback</t>
        </r>
        <r>
          <rPr>
            <sz val="10"/>
            <color indexed="81"/>
            <rFont val="Tahoma"/>
            <family val="2"/>
          </rPr>
          <t xml:space="preserve">
</t>
        </r>
      </text>
    </comment>
    <comment ref="D107" authorId="2" shapeId="0" xr:uid="{00000000-0006-0000-0000-00000E000000}">
      <text>
        <r>
          <rPr>
            <sz val="10"/>
            <color indexed="8"/>
            <rFont val="Times New Roman"/>
            <family val="1"/>
          </rPr>
          <t xml:space="preserve">whole group
</t>
        </r>
      </text>
    </comment>
    <comment ref="D113" authorId="2" shapeId="0" xr:uid="{00000000-0006-0000-0000-00000F000000}">
      <text>
        <r>
          <rPr>
            <sz val="10"/>
            <color indexed="8"/>
            <rFont val="Times New Roman"/>
            <family val="1"/>
          </rPr>
          <t xml:space="preserve">not sublimal priming
</t>
        </r>
      </text>
    </comment>
    <comment ref="E114" authorId="3" shapeId="0" xr:uid="{D6D4F990-5F54-4001-8A7D-61A128EC9748}">
      <text>
        <r>
          <rPr>
            <b/>
            <sz val="9"/>
            <color indexed="81"/>
            <rFont val="Tahoma"/>
            <family val="2"/>
          </rPr>
          <t>Table 1; pag. 26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<sst xmlns="http://schemas.openxmlformats.org/spreadsheetml/2006/main" count="267" uniqueCount="137">
  <si>
    <t>104/105a</t>
  </si>
  <si>
    <t>104/105b</t>
  </si>
  <si>
    <t>Year</t>
  </si>
  <si>
    <t>trials</t>
  </si>
  <si>
    <t>hits</t>
  </si>
  <si>
    <t>p(hit)</t>
  </si>
  <si>
    <t>hitrate</t>
  </si>
  <si>
    <t>Kanthamani et al - Series 5a</t>
  </si>
  <si>
    <t>Kanthamani et al - Series 5b</t>
  </si>
  <si>
    <t>Kanthamani &amp; Khilji - Series 6b</t>
  </si>
  <si>
    <t>Stanford &amp; Frank</t>
  </si>
  <si>
    <t>Kanthamani &amp; Broughton - Series 6a</t>
  </si>
  <si>
    <t>Bierman Series I</t>
  </si>
  <si>
    <t>Bierman Series II</t>
  </si>
  <si>
    <t>Kanthamani &amp; Palmer</t>
  </si>
  <si>
    <t>Morris et al - Alpine</t>
  </si>
  <si>
    <t>Morris et al - Cunningham</t>
  </si>
  <si>
    <t>Dalton</t>
  </si>
  <si>
    <t>Kanthamani &amp; Broughton - Series 3</t>
  </si>
  <si>
    <t>Kanthamani &amp; Broughton - Series 4</t>
  </si>
  <si>
    <t>Kanthamani &amp; Broughton - Series 7</t>
  </si>
  <si>
    <t>Kanthamani &amp; Broughton - Series 8</t>
  </si>
  <si>
    <t>McDonough et al</t>
  </si>
  <si>
    <t>Williams</t>
  </si>
  <si>
    <t>Bierman - Series III</t>
  </si>
  <si>
    <t>Bierman - Series IV</t>
  </si>
  <si>
    <t>Morris et al</t>
  </si>
  <si>
    <t>Willin a</t>
  </si>
  <si>
    <t>Willin b</t>
  </si>
  <si>
    <t>Broughton &amp; Alexander - Clairvoyance Series</t>
  </si>
  <si>
    <t>Broughton &amp; Alexander - General Series</t>
  </si>
  <si>
    <t>Broughton &amp; Alexander Emotionally Close</t>
  </si>
  <si>
    <t>Broughton &amp; Alexander Series I</t>
  </si>
  <si>
    <t>Broughton &amp; Alexander Series II</t>
  </si>
  <si>
    <t>Symmons &amp; Morris</t>
  </si>
  <si>
    <t>Alexander &amp; Broughton</t>
  </si>
  <si>
    <t xml:space="preserve">Bierman (1987) </t>
  </si>
  <si>
    <t xml:space="preserve">Bierman et al. (1984) </t>
  </si>
  <si>
    <t xml:space="preserve">Haraldsson &amp; Gissurarson (1985) </t>
  </si>
  <si>
    <t>Houtkooper et al (1988-1989)</t>
  </si>
  <si>
    <t xml:space="preserve">Milton (1987) </t>
  </si>
  <si>
    <t xml:space="preserve">Milton (1988-1989) </t>
  </si>
  <si>
    <t xml:space="preserve">Murre et al. (1988) </t>
  </si>
  <si>
    <t xml:space="preserve">Sargent (1982) </t>
  </si>
  <si>
    <t xml:space="preserve">Sargent &amp; Harley (1982) </t>
  </si>
  <si>
    <t xml:space="preserve">Sondow (1987) </t>
  </si>
  <si>
    <t>Roe, C. A., McKenzie, E. A., &amp; Ali, A. N</t>
  </si>
  <si>
    <t>Roe, Holt &amp; Simmons</t>
  </si>
  <si>
    <t xml:space="preserve">Wright and Parker </t>
  </si>
  <si>
    <t>da Silva, F. E., Pilato, S. &amp; Hiraoka, R</t>
  </si>
  <si>
    <t xml:space="preserve">Morris, R. L., Summers, J., &amp; Yim, S. </t>
  </si>
  <si>
    <t>Goulding, A., Westerlund, J., Parker, A., &amp; Wackermann</t>
  </si>
  <si>
    <t>Lau</t>
  </si>
  <si>
    <t>Roe, C. A., Sherwood, C. A. &amp; Holt, N. J.</t>
  </si>
  <si>
    <t>Stevens</t>
  </si>
  <si>
    <t>Parra &amp; Villanueva</t>
  </si>
  <si>
    <t xml:space="preserve">Sherwood, Roe, Holt &amp; Wilson </t>
  </si>
  <si>
    <t>Putz, Glasser &amp; Wackermann</t>
  </si>
  <si>
    <t xml:space="preserve">Roe &amp; Flint </t>
  </si>
  <si>
    <t xml:space="preserve">Simmonds-Moore, C. &amp; Holt, N.J. </t>
  </si>
  <si>
    <t>Smith &amp; Savva</t>
  </si>
  <si>
    <t>Parker &amp; Björn Sjödén</t>
  </si>
  <si>
    <t>Parker &amp; Westerlund Serial Study</t>
  </si>
  <si>
    <t>Parker &amp; Westerlund Study 4</t>
  </si>
  <si>
    <t>Parker &amp; Westerlund Study 5</t>
  </si>
  <si>
    <t>Wezelman &amp; Bierman Series IV</t>
  </si>
  <si>
    <t>Wezelman &amp; Bierman Series V</t>
  </si>
  <si>
    <t>Wezelman &amp; Bierman Series VI</t>
  </si>
  <si>
    <t>Wezelman, Gerding, &amp; Verhoeven</t>
  </si>
  <si>
    <t>ES π</t>
  </si>
  <si>
    <t>Nchoice</t>
  </si>
  <si>
    <t>ES</t>
  </si>
  <si>
    <t>Parker</t>
  </si>
  <si>
    <t>Task</t>
  </si>
  <si>
    <t>Clair</t>
  </si>
  <si>
    <t>Telep</t>
  </si>
  <si>
    <t>Precogn</t>
  </si>
  <si>
    <t>Navarro, Lawrence &amp; Hume, EJP</t>
  </si>
  <si>
    <t>Roe, Cooper &amp; Martin</t>
  </si>
  <si>
    <t xml:space="preserve">Marcusson-Clavertz &amp; Etzel Cardeña </t>
  </si>
  <si>
    <t>Teleph</t>
  </si>
  <si>
    <t>nparticip</t>
  </si>
  <si>
    <t>Pérez-Navarro and Guerra</t>
  </si>
  <si>
    <t>Pérez-Navarro and Cox Exp1</t>
  </si>
  <si>
    <t>Pérez-Navarro and Cox Exp 2</t>
  </si>
  <si>
    <t>Pérez-Navarro and Cox Exp 3</t>
  </si>
  <si>
    <t>Colyer - Watt</t>
  </si>
  <si>
    <t>Eppinger</t>
  </si>
  <si>
    <t xml:space="preserve">Braud, Ackles &amp; Kyles (1984) </t>
  </si>
  <si>
    <t>Roe, Hodrien &amp; Kirkwood</t>
  </si>
  <si>
    <t>Roe &amp; Hickenbotham</t>
  </si>
  <si>
    <t>Goulding, A.</t>
  </si>
  <si>
    <t>Hedges's g</t>
  </si>
  <si>
    <t>8 -Honorton, C., 8c Harper, 8. (1974). Psi-mediated imagery and ideation
in an experimental procedure for regulating perceptual input. journal of
the American Society for Psychical Research, 68, 156-168.</t>
  </si>
  <si>
    <t>2 -  Braud, W. G., Wood, R., &amp; Braud, L. W. (1975). Free—response GESP
performance during an experimental hypnagogic state induced by
visual and acoustic ganzfeld techniques: A replication and extension.
journal of the American Society for Psychical Research, 69, 105-113.</t>
  </si>
  <si>
    <t>10 -  Palmer,]., 8c Aued, I. (1975). An ESP test with psychometric objects and
the ganzfeld: negative findings. In J. D. Morris, W. G. Roll, &amp; R. L.
Morris (Eds.), Research in parapsychology, 1974 (pp. 50-53). Metuchen,
NJ: Scarecrow Press.</t>
  </si>
  <si>
    <t>16 - Raburn, L. (1975). Expectation and transmission factors in psychic function-
ing. Unpublished honors thesis, Tulane University, New Orleans, LA.
[GESP cell]</t>
  </si>
  <si>
    <t>17 - Raburn, L. (1975). Expectation and transmission factors in psychic function-
ing. Unpublished honors thesis, Tulane University, New Orleans, LA.
[GESP cell]</t>
  </si>
  <si>
    <t>7 - Honorton, C. (1976). Length of isolation and degree of arousal as
probable factors influencing information retrieval in the ganzfeld. In
J. D. Morris, W. G. Roll, &amp; R. L. Morris (Eds.), Research in parapsychology,
I975(pp. 184-186). Metuchen, N]: Scarecrow Press.</t>
  </si>
  <si>
    <t>18 - Rogo, D. S. (197 6). ESP in the ganzfeld: An exploration of parameters.
In J. D. Morris, W. G. Roll, 84 R. L. Morris (Eds.), Research in
parapsychology, 1975 (pp. 174-176). Metuchen, NJ: Scarecrow Press.
[Experiment 1]</t>
  </si>
  <si>
    <t>19 - Rogo, D. S. (197 6). ESP in the ganzfeld: An exploration of parameters.
In J. D. Morris, W. G. Roll, 84 R. L. Morris (Eds.), Research in
parapsychology, 1975 (pp. 174-176). Metuchen, NJ: Scarecrow Press.
[Experiment 2]</t>
  </si>
  <si>
    <t>21 - Rogo, D. S., Smith, M., 8c Terry,J. (1976). The use of short-duration ganzfeld stimulation to facilitate psi-mediated imagery. European journal
of Parapsychology, 1, 72-77.</t>
  </si>
  <si>
    <t>38 - Terry,J.C. &amp; Honorton, C. (1976). Psi information retrieval in ganzfeld: Two conﬁrmatory studies. journal of the American Society for
Psychical Research, 70, 207-217. [Experiment 1].</t>
  </si>
  <si>
    <t>39 - Terry,J.C. &amp; Honorton, C. (1976). Psi information retrieval in ganzfeld: Two conﬁrmatory studies. journal of the American Society for
Psychical Research, 70, 207-217. [Experiment 2].</t>
  </si>
  <si>
    <t>11 - Palmer, ]., Bogart, D. N., Jones, S. M., 8c Tart, C. T. (1977). Scoring
patterns in an ESP ganzfeld experiment. journal of the American Society
ﬁir Psychical Research, 71, 121-145.</t>
  </si>
  <si>
    <t>41 -  Wood, R., Kirk, J., 8c Braud, W. (1977). Free response GESP perfor-
mance following ganzfeld stimulation vs. induced relaxation, with
Verbalized vs. nonverbalized mentation: A failure to replicate. European
journal of Parapsychology, 1, 80-93.</t>
  </si>
  <si>
    <t>42 - York, M. (1977). The defense mechanism test (DMT) as indicator of
psychic performance as measured by a free-response clairvoyance test
using a ganzfeld technique. In W. G. R011 8c R. L. Morris (Eds.), Research
in parapsychology, 1975 (pp. 48-49). Metuchen, NJ: Scarecrow Press.</t>
  </si>
  <si>
    <t>31 - Schmitt, M., &amp; Stanford, R. G. (1978). Free-response ESP during
ganzfeld stimulation: The possible inﬂuence of menstrual cycle phase.
journal of the American Society for Psychical Research, 72, 177-182.</t>
  </si>
  <si>
    <t>4 - Child, I. L., &amp; Levi, A. (1979). Psi-missing in free-response settings.
journal of the American Society for Psychical Research, 73, 273-289.</t>
  </si>
  <si>
    <t>12 - Palmer, j., Khamashta, K., 8c Israelson, K. (1979). An ESP ganzfeld
experiment with Transcendental Meditators. journal of the American
Society for Psychical Research, 73, 333-348.</t>
  </si>
  <si>
    <t>33 - Sondow, N. (1979). Effects of associations and feedback on psi in the
ganzfeld: Is there more than meets the judge's eye? journal of the
American Society for Psychical Research, 73, 123-150.</t>
  </si>
  <si>
    <t>23 - Sargent, C. L. (1980). Exploring psi in the ganzfeld. Parapsychological
Monographs (No. 17). [Experiment 1]</t>
  </si>
  <si>
    <t>24 - Sargent, C. L. (1980). Exploring psi in the ganzfeld. Parapsychological
Monographs (No. 17). [Experiment 2]</t>
  </si>
  <si>
    <t>25 - Sargent, C. L. (1980). Exploring psi in the ganzfeld. Parapsychological
Monographs (No. 17). [Experiment 3]</t>
  </si>
  <si>
    <t>26 - Sargent, C. L. (1980). Exploring psi in the ganzfeld. Parapsychological
Monographs (No. 17). [Experiment 5]</t>
  </si>
  <si>
    <t>27 - Sargent, C. L. (1980). Exploring psi in the ganzfeld. Parapsychological
Monographs (No. 17). [Experiment 6]</t>
  </si>
  <si>
    <t>1 - Ashton, H. T., Dear, P R., Harley, T. A., Sc Sargent, C. L. (1981). A
four-subject study of psi in the ganzfeld. journal of the Society for Psychical
Research, 51, 12-21.</t>
  </si>
  <si>
    <t>29 - Sargent, C. L., Harley, T. A., Lane, j., 8: Radcliffe, K. (1981). Ganzfeld
psi-optimization in relation to session duration. In W. G. Roll 8c]. Beloff
(Eds.), Research in parapsychology, 1980 (pp. 82-84). Metuchen, NJ:
Scarecrow Press.</t>
  </si>
  <si>
    <t>34 - Sondow, N., Braud, L., 8c Barker, P. (1981). Target qualities and affect
measures in an exploratory psi ganzfeld. In W. G. R011, R. L. Morris, 84
R. White (Eds.), Research in parapsychology 1981 (pp. 82-85). Metuchen,
NJ: Scarecrow Press.</t>
  </si>
  <si>
    <t>28 - Sargent, C. L., Bartlett, H. j., 8: Moss, S. P (1982). Response structure
and temporal incline in ganzfeld free-response GESP testing. In W. G.
R011, R. L. Morris 8c R. White (Eds.), Research in parapsychology, 1981 (pp.
79-81). Metuchen, NJ: Scarecrow Press</t>
  </si>
  <si>
    <t>30 - Sargent, C. L., 8c Matthews, G. (1982). Ganzfeld GESP performance
with variable duration testing. In W. G. R011, R. L. Morris, 8c R. White
(Eds.), Research in parapsychology, 1981 (pp. 159-160). Metuchen, N]:
Scarecrow Press.</t>
  </si>
  <si>
    <t>Müller &amp; Wittmann</t>
  </si>
  <si>
    <t>Watt, Dawson, Tullo, Pooley &amp; Rice</t>
  </si>
  <si>
    <t>HedgesSE</t>
  </si>
  <si>
    <t>VarES</t>
  </si>
  <si>
    <t>SE</t>
  </si>
  <si>
    <t xml:space="preserve">Pérez-Navarro, J. M., Lawrence, T., &amp; Hume, I. (2009a). </t>
  </si>
  <si>
    <t xml:space="preserve">Pérez-Navarro, J. M., Lawrence, T., &amp; Hume, I. (2009b). </t>
  </si>
  <si>
    <t>Roberts exp1</t>
  </si>
  <si>
    <t>Roberts exp2</t>
  </si>
  <si>
    <t>?</t>
  </si>
  <si>
    <t>experienced participants</t>
  </si>
  <si>
    <t xml:space="preserve">Z </t>
  </si>
  <si>
    <t>Parker, Frederiksen &amp; Johansson  study 1</t>
  </si>
  <si>
    <t>Parker, Frederiksen &amp; Johansson  study 2</t>
  </si>
  <si>
    <t>Parker, Frederiksen &amp; Johansson  study 3</t>
  </si>
  <si>
    <t>Study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</si>
</sst>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43" x14ac:knownFonts="1"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1"/>
      <color indexed="8"/>
      <name val="Calibri"/>
      <family val="2"/>
    </font>
    <font>
      <sz val="11"/>
      <name val="Calibri"/>
      <family val="2"/>
    </font>
    <font>
      <b/>
      <sz val="10"/>
      <color indexed="8"/>
      <name val="Times New Roman"/>
      <family val="1"/>
    </font>
    <font>
      <b/>
      <sz val="10"/>
      <color indexed="81"/>
      <name val="Tahoma"/>
      <family val="2"/>
    </font>
    <font>
      <sz val="10"/>
      <color indexed="81"/>
      <name val="Tahoma"/>
      <family val="2"/>
    </font>
    <font>
      <sz val="10"/>
      <color indexed="8"/>
      <name val="Times New Roman"/>
      <family val="1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indexed="9"/>
      <name val="Calibri"/>
      <family val="2"/>
    </font>
    <font>
      <b/>
      <sz val="11"/>
      <color indexed="52"/>
      <name val="Calibri"/>
      <family val="2"/>
    </font>
    <font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6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20"/>
      <name val="Calibri"/>
      <family val="2"/>
    </font>
    <font>
      <sz val="11"/>
      <color indexed="17"/>
      <name val="Calibri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theme="1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0"/>
      <name val="Arial"/>
      <family val="2"/>
    </font>
    <font>
      <b/>
      <i/>
      <sz val="10"/>
      <name val="Arial"/>
      <family val="2"/>
    </font>
    <font>
      <b/>
      <sz val="11"/>
      <name val="Calibri"/>
      <family val="2"/>
    </font>
    <font>
      <sz val="11"/>
      <name val="Arial"/>
      <family val="2"/>
    </font>
    <font>
      <i/>
      <sz val="10"/>
      <name val="Arial"/>
      <family val="2"/>
    </font>
    <font>
      <b/>
      <sz val="11"/>
      <name val="Arial"/>
      <family val="2"/>
    </font>
    <font>
      <b/>
      <sz val="14"/>
      <name val="Calibri"/>
      <family val="2"/>
    </font>
    <font>
      <b/>
      <sz val="12"/>
      <name val="Times New Roman"/>
      <family val="1"/>
    </font>
    <font>
      <sz val="11"/>
      <name val="Calibri"/>
      <family val="2"/>
      <scheme val="minor"/>
    </font>
    <font>
      <b/>
      <sz val="11"/>
      <name val="Calibri"/>
      <family val="2"/>
      <scheme val="minor"/>
    </font>
  </fonts>
  <fills count="27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31"/>
        <bgColor indexed="64"/>
      </patternFill>
    </fill>
    <fill>
      <patternFill patternType="solid">
        <fgColor rgb="FFF2F2F2"/>
      </patternFill>
    </fill>
    <fill>
      <patternFill patternType="solid">
        <fgColor rgb="FFFFCC99"/>
      </patternFill>
    </fill>
  </fills>
  <borders count="1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258">
    <xf numFmtId="0" fontId="0" fillId="0" borderId="0"/>
    <xf numFmtId="0" fontId="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5" fillId="16" borderId="1" applyNumberFormat="0" applyAlignment="0" applyProtection="0"/>
    <xf numFmtId="0" fontId="15" fillId="16" borderId="1" applyNumberFormat="0" applyAlignment="0" applyProtection="0"/>
    <xf numFmtId="0" fontId="15" fillId="16" borderId="1" applyNumberFormat="0" applyAlignment="0" applyProtection="0"/>
    <xf numFmtId="0" fontId="15" fillId="16" borderId="1" applyNumberFormat="0" applyAlignment="0" applyProtection="0"/>
    <xf numFmtId="0" fontId="15" fillId="16" borderId="1" applyNumberFormat="0" applyAlignment="0" applyProtection="0"/>
    <xf numFmtId="0" fontId="15" fillId="16" borderId="1" applyNumberFormat="0" applyAlignment="0" applyProtection="0"/>
    <xf numFmtId="0" fontId="16" fillId="0" borderId="2" applyNumberFormat="0" applyFill="0" applyAlignment="0" applyProtection="0"/>
    <xf numFmtId="0" fontId="16" fillId="0" borderId="2" applyNumberFormat="0" applyFill="0" applyAlignment="0" applyProtection="0"/>
    <xf numFmtId="0" fontId="16" fillId="0" borderId="2" applyNumberFormat="0" applyFill="0" applyAlignment="0" applyProtection="0"/>
    <xf numFmtId="0" fontId="16" fillId="0" borderId="2" applyNumberFormat="0" applyFill="0" applyAlignment="0" applyProtection="0"/>
    <xf numFmtId="0" fontId="16" fillId="0" borderId="2" applyNumberFormat="0" applyFill="0" applyAlignment="0" applyProtection="0"/>
    <xf numFmtId="0" fontId="16" fillId="0" borderId="2" applyNumberFormat="0" applyFill="0" applyAlignment="0" applyProtection="0"/>
    <xf numFmtId="0" fontId="17" fillId="17" borderId="3" applyNumberFormat="0" applyAlignment="0" applyProtection="0"/>
    <xf numFmtId="0" fontId="17" fillId="17" borderId="3" applyNumberFormat="0" applyAlignment="0" applyProtection="0"/>
    <xf numFmtId="0" fontId="17" fillId="17" borderId="3" applyNumberFormat="0" applyAlignment="0" applyProtection="0"/>
    <xf numFmtId="0" fontId="17" fillId="17" borderId="3" applyNumberFormat="0" applyAlignment="0" applyProtection="0"/>
    <xf numFmtId="0" fontId="17" fillId="17" borderId="3" applyNumberFormat="0" applyAlignment="0" applyProtection="0"/>
    <xf numFmtId="0" fontId="17" fillId="17" borderId="3" applyNumberFormat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31" fillId="26" borderId="10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30" fillId="0" borderId="0"/>
    <xf numFmtId="0" fontId="2" fillId="23" borderId="4" applyNumberFormat="0" applyAlignment="0" applyProtection="0"/>
    <xf numFmtId="0" fontId="12" fillId="23" borderId="4" applyNumberFormat="0" applyAlignment="0" applyProtection="0"/>
    <xf numFmtId="0" fontId="12" fillId="23" borderId="4" applyNumberFormat="0" applyAlignment="0" applyProtection="0"/>
    <xf numFmtId="0" fontId="2" fillId="23" borderId="4" applyNumberFormat="0" applyAlignment="0" applyProtection="0"/>
    <xf numFmtId="0" fontId="12" fillId="23" borderId="4" applyNumberFormat="0" applyAlignment="0" applyProtection="0"/>
    <xf numFmtId="0" fontId="12" fillId="23" borderId="4" applyNumberFormat="0" applyAlignment="0" applyProtection="0"/>
    <xf numFmtId="0" fontId="32" fillId="25" borderId="11" applyNumberFormat="0" applyAlignment="0" applyProtection="0"/>
    <xf numFmtId="0" fontId="20" fillId="16" borderId="5" applyNumberFormat="0" applyAlignment="0" applyProtection="0"/>
    <xf numFmtId="0" fontId="20" fillId="16" borderId="5" applyNumberFormat="0" applyAlignment="0" applyProtection="0"/>
    <xf numFmtId="0" fontId="20" fillId="16" borderId="5" applyNumberFormat="0" applyAlignment="0" applyProtection="0"/>
    <xf numFmtId="0" fontId="20" fillId="16" borderId="5" applyNumberFormat="0" applyAlignment="0" applyProtection="0"/>
    <xf numFmtId="0" fontId="20" fillId="16" borderId="5" applyNumberFormat="0" applyAlignment="0" applyProtection="0"/>
    <xf numFmtId="0" fontId="20" fillId="16" borderId="5" applyNumberFormat="0" applyAlignment="0" applyProtection="0"/>
    <xf numFmtId="0" fontId="20" fillId="16" borderId="5" applyNumberFormat="0" applyAlignment="0" applyProtection="0"/>
    <xf numFmtId="9" fontId="12" fillId="0" borderId="0" applyFon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3" fillId="0" borderId="6" applyNumberFormat="0" applyFill="0" applyAlignment="0" applyProtection="0"/>
    <xf numFmtId="0" fontId="23" fillId="0" borderId="6" applyNumberFormat="0" applyFill="0" applyAlignment="0" applyProtection="0"/>
    <xf numFmtId="0" fontId="23" fillId="0" borderId="6" applyNumberFormat="0" applyFill="0" applyAlignment="0" applyProtection="0"/>
    <xf numFmtId="0" fontId="23" fillId="0" borderId="6" applyNumberFormat="0" applyFill="0" applyAlignment="0" applyProtection="0"/>
    <xf numFmtId="0" fontId="23" fillId="0" borderId="6" applyNumberFormat="0" applyFill="0" applyAlignment="0" applyProtection="0"/>
    <xf numFmtId="0" fontId="23" fillId="0" borderId="6" applyNumberFormat="0" applyFill="0" applyAlignment="0" applyProtection="0"/>
    <xf numFmtId="0" fontId="24" fillId="0" borderId="7" applyNumberFormat="0" applyFill="0" applyAlignment="0" applyProtection="0"/>
    <xf numFmtId="0" fontId="24" fillId="0" borderId="7" applyNumberFormat="0" applyFill="0" applyAlignment="0" applyProtection="0"/>
    <xf numFmtId="0" fontId="24" fillId="0" borderId="7" applyNumberFormat="0" applyFill="0" applyAlignment="0" applyProtection="0"/>
    <xf numFmtId="0" fontId="24" fillId="0" borderId="7" applyNumberFormat="0" applyFill="0" applyAlignment="0" applyProtection="0"/>
    <xf numFmtId="0" fontId="24" fillId="0" borderId="7" applyNumberFormat="0" applyFill="0" applyAlignment="0" applyProtection="0"/>
    <xf numFmtId="0" fontId="24" fillId="0" borderId="7" applyNumberFormat="0" applyFill="0" applyAlignment="0" applyProtection="0"/>
    <xf numFmtId="0" fontId="25" fillId="0" borderId="8" applyNumberFormat="0" applyFill="0" applyAlignment="0" applyProtection="0"/>
    <xf numFmtId="0" fontId="25" fillId="0" borderId="8" applyNumberFormat="0" applyFill="0" applyAlignment="0" applyProtection="0"/>
    <xf numFmtId="0" fontId="25" fillId="0" borderId="8" applyNumberFormat="0" applyFill="0" applyAlignment="0" applyProtection="0"/>
    <xf numFmtId="0" fontId="25" fillId="0" borderId="8" applyNumberFormat="0" applyFill="0" applyAlignment="0" applyProtection="0"/>
    <xf numFmtId="0" fontId="25" fillId="0" borderId="8" applyNumberFormat="0" applyFill="0" applyAlignment="0" applyProtection="0"/>
    <xf numFmtId="0" fontId="25" fillId="0" borderId="8" applyNumberFormat="0" applyFill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4" fillId="0" borderId="9" applyNumberFormat="0" applyFill="0" applyAlignment="0" applyProtection="0"/>
    <xf numFmtId="0" fontId="4" fillId="0" borderId="9" applyNumberFormat="0" applyFill="0" applyAlignment="0" applyProtection="0"/>
    <xf numFmtId="0" fontId="4" fillId="0" borderId="9" applyNumberFormat="0" applyFill="0" applyAlignment="0" applyProtection="0"/>
    <xf numFmtId="0" fontId="4" fillId="0" borderId="9" applyNumberFormat="0" applyFill="0" applyAlignment="0" applyProtection="0"/>
    <xf numFmtId="0" fontId="4" fillId="0" borderId="9" applyNumberFormat="0" applyFill="0" applyAlignment="0" applyProtection="0"/>
    <xf numFmtId="0" fontId="4" fillId="0" borderId="9" applyNumberFormat="0" applyFill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1" fillId="0" borderId="0"/>
  </cellStyleXfs>
  <cellXfs count="35">
    <xf numFmtId="0" fontId="0" fillId="0" borderId="0" xfId="0"/>
    <xf numFmtId="0" fontId="35" fillId="0" borderId="0" xfId="0" applyFont="1" applyFill="1" applyAlignment="1">
      <alignment horizontal="left" vertical="top"/>
    </xf>
    <xf numFmtId="0" fontId="5" fillId="0" borderId="0" xfId="0" applyFont="1" applyFill="1" applyAlignment="1">
      <alignment horizontal="center"/>
    </xf>
    <xf numFmtId="0" fontId="34" fillId="0" borderId="0" xfId="0" applyFont="1" applyFill="1" applyAlignment="1">
      <alignment horizontal="center"/>
    </xf>
    <xf numFmtId="0" fontId="36" fillId="0" borderId="0" xfId="0" applyFont="1" applyFill="1" applyAlignment="1">
      <alignment horizontal="center"/>
    </xf>
    <xf numFmtId="0" fontId="33" fillId="0" borderId="0" xfId="0" applyFont="1" applyFill="1" applyAlignment="1">
      <alignment horizontal="left" vertical="top"/>
    </xf>
    <xf numFmtId="0" fontId="3" fillId="0" borderId="0" xfId="0" applyFont="1" applyFill="1" applyAlignment="1">
      <alignment horizontal="center"/>
    </xf>
    <xf numFmtId="0" fontId="3" fillId="0" borderId="0" xfId="0" applyFont="1" applyFill="1"/>
    <xf numFmtId="2" fontId="3" fillId="0" borderId="0" xfId="0" applyNumberFormat="1" applyFont="1" applyFill="1"/>
    <xf numFmtId="1" fontId="3" fillId="0" borderId="0" xfId="0" applyNumberFormat="1" applyFont="1" applyFill="1" applyAlignment="1">
      <alignment horizontal="center"/>
    </xf>
    <xf numFmtId="0" fontId="37" fillId="0" borderId="0" xfId="0" applyFont="1" applyFill="1" applyAlignment="1">
      <alignment horizontal="center"/>
    </xf>
    <xf numFmtId="0" fontId="3" fillId="0" borderId="0" xfId="0" applyFont="1" applyFill="1" applyAlignment="1">
      <alignment horizontal="left"/>
    </xf>
    <xf numFmtId="0" fontId="38" fillId="0" borderId="0" xfId="0" applyFont="1" applyFill="1" applyAlignment="1">
      <alignment horizontal="left" vertical="top"/>
    </xf>
    <xf numFmtId="2" fontId="5" fillId="0" borderId="0" xfId="0" applyNumberFormat="1" applyFont="1" applyFill="1"/>
    <xf numFmtId="1" fontId="5" fillId="0" borderId="0" xfId="0" applyNumberFormat="1" applyFont="1" applyFill="1" applyAlignment="1">
      <alignment horizontal="center"/>
    </xf>
    <xf numFmtId="2" fontId="5" fillId="0" borderId="0" xfId="196" applyNumberFormat="1" applyFont="1" applyFill="1"/>
    <xf numFmtId="2" fontId="5" fillId="0" borderId="0" xfId="0" applyNumberFormat="1" applyFont="1" applyFill="1" applyAlignment="1">
      <alignment horizontal="center"/>
    </xf>
    <xf numFmtId="0" fontId="5" fillId="0" borderId="0" xfId="0" applyFont="1" applyFill="1"/>
    <xf numFmtId="164" fontId="5" fillId="0" borderId="0" xfId="0" applyNumberFormat="1" applyFont="1" applyAlignment="1">
      <alignment horizontal="center"/>
    </xf>
    <xf numFmtId="0" fontId="5" fillId="0" borderId="0" xfId="0" applyFont="1" applyFill="1" applyAlignment="1"/>
    <xf numFmtId="0" fontId="35" fillId="0" borderId="0" xfId="0" applyFont="1" applyAlignment="1">
      <alignment horizontal="left"/>
    </xf>
    <xf numFmtId="164" fontId="39" fillId="0" borderId="0" xfId="0" applyNumberFormat="1" applyFont="1" applyAlignment="1">
      <alignment horizontal="center"/>
    </xf>
    <xf numFmtId="0" fontId="5" fillId="0" borderId="0" xfId="0" applyFont="1" applyFill="1" applyAlignment="1">
      <alignment horizontal="left"/>
    </xf>
    <xf numFmtId="0" fontId="5" fillId="0" borderId="0" xfId="0" applyFont="1"/>
    <xf numFmtId="0" fontId="5" fillId="24" borderId="0" xfId="0" applyFont="1" applyFill="1"/>
    <xf numFmtId="164" fontId="5" fillId="0" borderId="0" xfId="0" applyNumberFormat="1" applyFont="1" applyFill="1" applyAlignment="1">
      <alignment horizontal="center"/>
    </xf>
    <xf numFmtId="0" fontId="35" fillId="0" borderId="0" xfId="0" applyFont="1" applyFill="1" applyBorder="1" applyAlignment="1">
      <alignment horizontal="left" vertical="top"/>
    </xf>
    <xf numFmtId="0" fontId="5" fillId="0" borderId="0" xfId="0" applyFont="1" applyFill="1" applyBorder="1" applyAlignment="1">
      <alignment horizontal="center"/>
    </xf>
    <xf numFmtId="0" fontId="40" fillId="0" borderId="0" xfId="0" applyFont="1" applyFill="1"/>
    <xf numFmtId="0" fontId="41" fillId="0" borderId="0" xfId="181" applyFont="1" applyFill="1" applyAlignment="1">
      <alignment horizontal="center"/>
    </xf>
    <xf numFmtId="0" fontId="41" fillId="0" borderId="0" xfId="257" applyFont="1" applyFill="1" applyBorder="1" applyAlignment="1">
      <alignment horizontal="center"/>
    </xf>
    <xf numFmtId="0" fontId="5" fillId="0" borderId="0" xfId="181" applyFont="1" applyFill="1" applyBorder="1" applyAlignment="1">
      <alignment horizontal="center"/>
    </xf>
    <xf numFmtId="0" fontId="41" fillId="0" borderId="0" xfId="181" applyFont="1" applyFill="1" applyBorder="1" applyAlignment="1">
      <alignment horizontal="center"/>
    </xf>
    <xf numFmtId="0" fontId="42" fillId="0" borderId="0" xfId="181" applyFont="1" applyFill="1"/>
    <xf numFmtId="0" fontId="39" fillId="0" borderId="0" xfId="0" applyFont="1" applyFill="1"/>
  </cellXfs>
  <cellStyles count="258">
    <cellStyle name="20% - Colore 1 2" xfId="1" xr:uid="{00000000-0005-0000-0000-000000000000}"/>
    <cellStyle name="20% - Colore 1 2 2" xfId="2" xr:uid="{00000000-0005-0000-0000-000001000000}"/>
    <cellStyle name="20% - Colore 1 2 3" xfId="3" xr:uid="{00000000-0005-0000-0000-000002000000}"/>
    <cellStyle name="20% - Colore 1 3" xfId="4" xr:uid="{00000000-0005-0000-0000-000003000000}"/>
    <cellStyle name="20% - Colore 1 3 2" xfId="5" xr:uid="{00000000-0005-0000-0000-000004000000}"/>
    <cellStyle name="20% - Colore 1 3 3" xfId="6" xr:uid="{00000000-0005-0000-0000-000005000000}"/>
    <cellStyle name="20% - Colore 2 2" xfId="7" xr:uid="{00000000-0005-0000-0000-000006000000}"/>
    <cellStyle name="20% - Colore 2 2 2" xfId="8" xr:uid="{00000000-0005-0000-0000-000007000000}"/>
    <cellStyle name="20% - Colore 2 2 3" xfId="9" xr:uid="{00000000-0005-0000-0000-000008000000}"/>
    <cellStyle name="20% - Colore 2 3" xfId="10" xr:uid="{00000000-0005-0000-0000-000009000000}"/>
    <cellStyle name="20% - Colore 2 3 2" xfId="11" xr:uid="{00000000-0005-0000-0000-00000A000000}"/>
    <cellStyle name="20% - Colore 2 3 3" xfId="12" xr:uid="{00000000-0005-0000-0000-00000B000000}"/>
    <cellStyle name="20% - Colore 3 2" xfId="13" xr:uid="{00000000-0005-0000-0000-00000C000000}"/>
    <cellStyle name="20% - Colore 3 2 2" xfId="14" xr:uid="{00000000-0005-0000-0000-00000D000000}"/>
    <cellStyle name="20% - Colore 3 2 3" xfId="15" xr:uid="{00000000-0005-0000-0000-00000E000000}"/>
    <cellStyle name="20% - Colore 3 3" xfId="16" xr:uid="{00000000-0005-0000-0000-00000F000000}"/>
    <cellStyle name="20% - Colore 3 3 2" xfId="17" xr:uid="{00000000-0005-0000-0000-000010000000}"/>
    <cellStyle name="20% - Colore 3 3 3" xfId="18" xr:uid="{00000000-0005-0000-0000-000011000000}"/>
    <cellStyle name="20% - Colore 4 2" xfId="19" xr:uid="{00000000-0005-0000-0000-000012000000}"/>
    <cellStyle name="20% - Colore 4 2 2" xfId="20" xr:uid="{00000000-0005-0000-0000-000013000000}"/>
    <cellStyle name="20% - Colore 4 2 3" xfId="21" xr:uid="{00000000-0005-0000-0000-000014000000}"/>
    <cellStyle name="20% - Colore 4 3" xfId="22" xr:uid="{00000000-0005-0000-0000-000015000000}"/>
    <cellStyle name="20% - Colore 4 3 2" xfId="23" xr:uid="{00000000-0005-0000-0000-000016000000}"/>
    <cellStyle name="20% - Colore 4 3 3" xfId="24" xr:uid="{00000000-0005-0000-0000-000017000000}"/>
    <cellStyle name="20% - Colore 5 2" xfId="25" xr:uid="{00000000-0005-0000-0000-000018000000}"/>
    <cellStyle name="20% - Colore 5 2 2" xfId="26" xr:uid="{00000000-0005-0000-0000-000019000000}"/>
    <cellStyle name="20% - Colore 5 2 3" xfId="27" xr:uid="{00000000-0005-0000-0000-00001A000000}"/>
    <cellStyle name="20% - Colore 5 3" xfId="28" xr:uid="{00000000-0005-0000-0000-00001B000000}"/>
    <cellStyle name="20% - Colore 5 3 2" xfId="29" xr:uid="{00000000-0005-0000-0000-00001C000000}"/>
    <cellStyle name="20% - Colore 5 3 3" xfId="30" xr:uid="{00000000-0005-0000-0000-00001D000000}"/>
    <cellStyle name="20% - Colore 6 2" xfId="31" xr:uid="{00000000-0005-0000-0000-00001E000000}"/>
    <cellStyle name="20% - Colore 6 2 2" xfId="32" xr:uid="{00000000-0005-0000-0000-00001F000000}"/>
    <cellStyle name="20% - Colore 6 2 3" xfId="33" xr:uid="{00000000-0005-0000-0000-000020000000}"/>
    <cellStyle name="20% - Colore 6 3" xfId="34" xr:uid="{00000000-0005-0000-0000-000021000000}"/>
    <cellStyle name="20% - Colore 6 3 2" xfId="35" xr:uid="{00000000-0005-0000-0000-000022000000}"/>
    <cellStyle name="20% - Colore 6 3 3" xfId="36" xr:uid="{00000000-0005-0000-0000-000023000000}"/>
    <cellStyle name="40% - Colore 1 2" xfId="37" xr:uid="{00000000-0005-0000-0000-000024000000}"/>
    <cellStyle name="40% - Colore 1 2 2" xfId="38" xr:uid="{00000000-0005-0000-0000-000025000000}"/>
    <cellStyle name="40% - Colore 1 2 3" xfId="39" xr:uid="{00000000-0005-0000-0000-000026000000}"/>
    <cellStyle name="40% - Colore 1 3" xfId="40" xr:uid="{00000000-0005-0000-0000-000027000000}"/>
    <cellStyle name="40% - Colore 1 3 2" xfId="41" xr:uid="{00000000-0005-0000-0000-000028000000}"/>
    <cellStyle name="40% - Colore 1 3 3" xfId="42" xr:uid="{00000000-0005-0000-0000-000029000000}"/>
    <cellStyle name="40% - Colore 2 2" xfId="43" xr:uid="{00000000-0005-0000-0000-00002A000000}"/>
    <cellStyle name="40% - Colore 2 2 2" xfId="44" xr:uid="{00000000-0005-0000-0000-00002B000000}"/>
    <cellStyle name="40% - Colore 2 2 3" xfId="45" xr:uid="{00000000-0005-0000-0000-00002C000000}"/>
    <cellStyle name="40% - Colore 2 3" xfId="46" xr:uid="{00000000-0005-0000-0000-00002D000000}"/>
    <cellStyle name="40% - Colore 2 3 2" xfId="47" xr:uid="{00000000-0005-0000-0000-00002E000000}"/>
    <cellStyle name="40% - Colore 2 3 3" xfId="48" xr:uid="{00000000-0005-0000-0000-00002F000000}"/>
    <cellStyle name="40% - Colore 3 2" xfId="49" xr:uid="{00000000-0005-0000-0000-000030000000}"/>
    <cellStyle name="40% - Colore 3 2 2" xfId="50" xr:uid="{00000000-0005-0000-0000-000031000000}"/>
    <cellStyle name="40% - Colore 3 2 3" xfId="51" xr:uid="{00000000-0005-0000-0000-000032000000}"/>
    <cellStyle name="40% - Colore 3 3" xfId="52" xr:uid="{00000000-0005-0000-0000-000033000000}"/>
    <cellStyle name="40% - Colore 3 3 2" xfId="53" xr:uid="{00000000-0005-0000-0000-000034000000}"/>
    <cellStyle name="40% - Colore 3 3 3" xfId="54" xr:uid="{00000000-0005-0000-0000-000035000000}"/>
    <cellStyle name="40% - Colore 4 2" xfId="55" xr:uid="{00000000-0005-0000-0000-000036000000}"/>
    <cellStyle name="40% - Colore 4 2 2" xfId="56" xr:uid="{00000000-0005-0000-0000-000037000000}"/>
    <cellStyle name="40% - Colore 4 2 3" xfId="57" xr:uid="{00000000-0005-0000-0000-000038000000}"/>
    <cellStyle name="40% - Colore 4 3" xfId="58" xr:uid="{00000000-0005-0000-0000-000039000000}"/>
    <cellStyle name="40% - Colore 4 3 2" xfId="59" xr:uid="{00000000-0005-0000-0000-00003A000000}"/>
    <cellStyle name="40% - Colore 4 3 3" xfId="60" xr:uid="{00000000-0005-0000-0000-00003B000000}"/>
    <cellStyle name="40% - Colore 5 2" xfId="61" xr:uid="{00000000-0005-0000-0000-00003C000000}"/>
    <cellStyle name="40% - Colore 5 2 2" xfId="62" xr:uid="{00000000-0005-0000-0000-00003D000000}"/>
    <cellStyle name="40% - Colore 5 2 3" xfId="63" xr:uid="{00000000-0005-0000-0000-00003E000000}"/>
    <cellStyle name="40% - Colore 5 3" xfId="64" xr:uid="{00000000-0005-0000-0000-00003F000000}"/>
    <cellStyle name="40% - Colore 5 3 2" xfId="65" xr:uid="{00000000-0005-0000-0000-000040000000}"/>
    <cellStyle name="40% - Colore 5 3 3" xfId="66" xr:uid="{00000000-0005-0000-0000-000041000000}"/>
    <cellStyle name="40% - Colore 6 2" xfId="67" xr:uid="{00000000-0005-0000-0000-000042000000}"/>
    <cellStyle name="40% - Colore 6 2 2" xfId="68" xr:uid="{00000000-0005-0000-0000-000043000000}"/>
    <cellStyle name="40% - Colore 6 2 3" xfId="69" xr:uid="{00000000-0005-0000-0000-000044000000}"/>
    <cellStyle name="40% - Colore 6 3" xfId="70" xr:uid="{00000000-0005-0000-0000-000045000000}"/>
    <cellStyle name="40% - Colore 6 3 2" xfId="71" xr:uid="{00000000-0005-0000-0000-000046000000}"/>
    <cellStyle name="40% - Colore 6 3 3" xfId="72" xr:uid="{00000000-0005-0000-0000-000047000000}"/>
    <cellStyle name="60% - Colore 1 2" xfId="73" xr:uid="{00000000-0005-0000-0000-000048000000}"/>
    <cellStyle name="60% - Colore 1 2 2" xfId="74" xr:uid="{00000000-0005-0000-0000-000049000000}"/>
    <cellStyle name="60% - Colore 1 2 3" xfId="75" xr:uid="{00000000-0005-0000-0000-00004A000000}"/>
    <cellStyle name="60% - Colore 1 3" xfId="76" xr:uid="{00000000-0005-0000-0000-00004B000000}"/>
    <cellStyle name="60% - Colore 1 3 2" xfId="77" xr:uid="{00000000-0005-0000-0000-00004C000000}"/>
    <cellStyle name="60% - Colore 1 3 3" xfId="78" xr:uid="{00000000-0005-0000-0000-00004D000000}"/>
    <cellStyle name="60% - Colore 2 2" xfId="79" xr:uid="{00000000-0005-0000-0000-00004E000000}"/>
    <cellStyle name="60% - Colore 2 2 2" xfId="80" xr:uid="{00000000-0005-0000-0000-00004F000000}"/>
    <cellStyle name="60% - Colore 2 2 3" xfId="81" xr:uid="{00000000-0005-0000-0000-000050000000}"/>
    <cellStyle name="60% - Colore 2 3" xfId="82" xr:uid="{00000000-0005-0000-0000-000051000000}"/>
    <cellStyle name="60% - Colore 2 3 2" xfId="83" xr:uid="{00000000-0005-0000-0000-000052000000}"/>
    <cellStyle name="60% - Colore 2 3 3" xfId="84" xr:uid="{00000000-0005-0000-0000-000053000000}"/>
    <cellStyle name="60% - Colore 3 2" xfId="85" xr:uid="{00000000-0005-0000-0000-000054000000}"/>
    <cellStyle name="60% - Colore 3 2 2" xfId="86" xr:uid="{00000000-0005-0000-0000-000055000000}"/>
    <cellStyle name="60% - Colore 3 2 3" xfId="87" xr:uid="{00000000-0005-0000-0000-000056000000}"/>
    <cellStyle name="60% - Colore 3 3" xfId="88" xr:uid="{00000000-0005-0000-0000-000057000000}"/>
    <cellStyle name="60% - Colore 3 3 2" xfId="89" xr:uid="{00000000-0005-0000-0000-000058000000}"/>
    <cellStyle name="60% - Colore 3 3 3" xfId="90" xr:uid="{00000000-0005-0000-0000-000059000000}"/>
    <cellStyle name="60% - Colore 4 2" xfId="91" xr:uid="{00000000-0005-0000-0000-00005A000000}"/>
    <cellStyle name="60% - Colore 4 2 2" xfId="92" xr:uid="{00000000-0005-0000-0000-00005B000000}"/>
    <cellStyle name="60% - Colore 4 2 3" xfId="93" xr:uid="{00000000-0005-0000-0000-00005C000000}"/>
    <cellStyle name="60% - Colore 4 3" xfId="94" xr:uid="{00000000-0005-0000-0000-00005D000000}"/>
    <cellStyle name="60% - Colore 4 3 2" xfId="95" xr:uid="{00000000-0005-0000-0000-00005E000000}"/>
    <cellStyle name="60% - Colore 4 3 3" xfId="96" xr:uid="{00000000-0005-0000-0000-00005F000000}"/>
    <cellStyle name="60% - Colore 5 2" xfId="97" xr:uid="{00000000-0005-0000-0000-000060000000}"/>
    <cellStyle name="60% - Colore 5 2 2" xfId="98" xr:uid="{00000000-0005-0000-0000-000061000000}"/>
    <cellStyle name="60% - Colore 5 2 3" xfId="99" xr:uid="{00000000-0005-0000-0000-000062000000}"/>
    <cellStyle name="60% - Colore 5 3" xfId="100" xr:uid="{00000000-0005-0000-0000-000063000000}"/>
    <cellStyle name="60% - Colore 5 3 2" xfId="101" xr:uid="{00000000-0005-0000-0000-000064000000}"/>
    <cellStyle name="60% - Colore 5 3 3" xfId="102" xr:uid="{00000000-0005-0000-0000-000065000000}"/>
    <cellStyle name="60% - Colore 6 2" xfId="103" xr:uid="{00000000-0005-0000-0000-000066000000}"/>
    <cellStyle name="60% - Colore 6 2 2" xfId="104" xr:uid="{00000000-0005-0000-0000-000067000000}"/>
    <cellStyle name="60% - Colore 6 2 3" xfId="105" xr:uid="{00000000-0005-0000-0000-000068000000}"/>
    <cellStyle name="60% - Colore 6 3" xfId="106" xr:uid="{00000000-0005-0000-0000-000069000000}"/>
    <cellStyle name="60% - Colore 6 3 2" xfId="107" xr:uid="{00000000-0005-0000-0000-00006A000000}"/>
    <cellStyle name="60% - Colore 6 3 3" xfId="108" xr:uid="{00000000-0005-0000-0000-00006B000000}"/>
    <cellStyle name="Calcolo 2" xfId="109" xr:uid="{00000000-0005-0000-0000-00006C000000}"/>
    <cellStyle name="Calcolo 2 2" xfId="110" xr:uid="{00000000-0005-0000-0000-00006D000000}"/>
    <cellStyle name="Calcolo 2 3" xfId="111" xr:uid="{00000000-0005-0000-0000-00006E000000}"/>
    <cellStyle name="Calcolo 3" xfId="112" xr:uid="{00000000-0005-0000-0000-00006F000000}"/>
    <cellStyle name="Calcolo 3 2" xfId="113" xr:uid="{00000000-0005-0000-0000-000070000000}"/>
    <cellStyle name="Calcolo 3 3" xfId="114" xr:uid="{00000000-0005-0000-0000-000071000000}"/>
    <cellStyle name="Cella collegata 2" xfId="115" xr:uid="{00000000-0005-0000-0000-000072000000}"/>
    <cellStyle name="Cella collegata 2 2" xfId="116" xr:uid="{00000000-0005-0000-0000-000073000000}"/>
    <cellStyle name="Cella collegata 2 3" xfId="117" xr:uid="{00000000-0005-0000-0000-000074000000}"/>
    <cellStyle name="Cella collegata 3" xfId="118" xr:uid="{00000000-0005-0000-0000-000075000000}"/>
    <cellStyle name="Cella collegata 3 2" xfId="119" xr:uid="{00000000-0005-0000-0000-000076000000}"/>
    <cellStyle name="Cella collegata 3 3" xfId="120" xr:uid="{00000000-0005-0000-0000-000077000000}"/>
    <cellStyle name="Cella da controllare 2" xfId="121" xr:uid="{00000000-0005-0000-0000-000078000000}"/>
    <cellStyle name="Cella da controllare 2 2" xfId="122" xr:uid="{00000000-0005-0000-0000-000079000000}"/>
    <cellStyle name="Cella da controllare 2 3" xfId="123" xr:uid="{00000000-0005-0000-0000-00007A000000}"/>
    <cellStyle name="Cella da controllare 3" xfId="124" xr:uid="{00000000-0005-0000-0000-00007B000000}"/>
    <cellStyle name="Cella da controllare 3 2" xfId="125" xr:uid="{00000000-0005-0000-0000-00007C000000}"/>
    <cellStyle name="Cella da controllare 3 3" xfId="126" xr:uid="{00000000-0005-0000-0000-00007D000000}"/>
    <cellStyle name="Colore 1 2" xfId="127" xr:uid="{00000000-0005-0000-0000-00007E000000}"/>
    <cellStyle name="Colore 1 2 2" xfId="128" xr:uid="{00000000-0005-0000-0000-00007F000000}"/>
    <cellStyle name="Colore 1 2 3" xfId="129" xr:uid="{00000000-0005-0000-0000-000080000000}"/>
    <cellStyle name="Colore 1 3" xfId="130" xr:uid="{00000000-0005-0000-0000-000081000000}"/>
    <cellStyle name="Colore 1 3 2" xfId="131" xr:uid="{00000000-0005-0000-0000-000082000000}"/>
    <cellStyle name="Colore 1 3 3" xfId="132" xr:uid="{00000000-0005-0000-0000-000083000000}"/>
    <cellStyle name="Colore 2 2" xfId="133" xr:uid="{00000000-0005-0000-0000-000084000000}"/>
    <cellStyle name="Colore 2 2 2" xfId="134" xr:uid="{00000000-0005-0000-0000-000085000000}"/>
    <cellStyle name="Colore 2 2 3" xfId="135" xr:uid="{00000000-0005-0000-0000-000086000000}"/>
    <cellStyle name="Colore 2 3" xfId="136" xr:uid="{00000000-0005-0000-0000-000087000000}"/>
    <cellStyle name="Colore 2 3 2" xfId="137" xr:uid="{00000000-0005-0000-0000-000088000000}"/>
    <cellStyle name="Colore 2 3 3" xfId="138" xr:uid="{00000000-0005-0000-0000-000089000000}"/>
    <cellStyle name="Colore 3 2" xfId="139" xr:uid="{00000000-0005-0000-0000-00008A000000}"/>
    <cellStyle name="Colore 3 2 2" xfId="140" xr:uid="{00000000-0005-0000-0000-00008B000000}"/>
    <cellStyle name="Colore 3 2 3" xfId="141" xr:uid="{00000000-0005-0000-0000-00008C000000}"/>
    <cellStyle name="Colore 3 3" xfId="142" xr:uid="{00000000-0005-0000-0000-00008D000000}"/>
    <cellStyle name="Colore 3 3 2" xfId="143" xr:uid="{00000000-0005-0000-0000-00008E000000}"/>
    <cellStyle name="Colore 3 3 3" xfId="144" xr:uid="{00000000-0005-0000-0000-00008F000000}"/>
    <cellStyle name="Colore 4 2" xfId="145" xr:uid="{00000000-0005-0000-0000-000090000000}"/>
    <cellStyle name="Colore 4 2 2" xfId="146" xr:uid="{00000000-0005-0000-0000-000091000000}"/>
    <cellStyle name="Colore 4 2 3" xfId="147" xr:uid="{00000000-0005-0000-0000-000092000000}"/>
    <cellStyle name="Colore 4 3" xfId="148" xr:uid="{00000000-0005-0000-0000-000093000000}"/>
    <cellStyle name="Colore 4 3 2" xfId="149" xr:uid="{00000000-0005-0000-0000-000094000000}"/>
    <cellStyle name="Colore 4 3 3" xfId="150" xr:uid="{00000000-0005-0000-0000-000095000000}"/>
    <cellStyle name="Colore 5 2" xfId="151" xr:uid="{00000000-0005-0000-0000-000096000000}"/>
    <cellStyle name="Colore 5 2 2" xfId="152" xr:uid="{00000000-0005-0000-0000-000097000000}"/>
    <cellStyle name="Colore 5 2 3" xfId="153" xr:uid="{00000000-0005-0000-0000-000098000000}"/>
    <cellStyle name="Colore 5 3" xfId="154" xr:uid="{00000000-0005-0000-0000-000099000000}"/>
    <cellStyle name="Colore 5 3 2" xfId="155" xr:uid="{00000000-0005-0000-0000-00009A000000}"/>
    <cellStyle name="Colore 5 3 3" xfId="156" xr:uid="{00000000-0005-0000-0000-00009B000000}"/>
    <cellStyle name="Colore 6 2" xfId="157" xr:uid="{00000000-0005-0000-0000-00009C000000}"/>
    <cellStyle name="Colore 6 2 2" xfId="158" xr:uid="{00000000-0005-0000-0000-00009D000000}"/>
    <cellStyle name="Colore 6 2 3" xfId="159" xr:uid="{00000000-0005-0000-0000-00009E000000}"/>
    <cellStyle name="Colore 6 3" xfId="160" xr:uid="{00000000-0005-0000-0000-00009F000000}"/>
    <cellStyle name="Colore 6 3 2" xfId="161" xr:uid="{00000000-0005-0000-0000-0000A0000000}"/>
    <cellStyle name="Colore 6 3 3" xfId="162" xr:uid="{00000000-0005-0000-0000-0000A1000000}"/>
    <cellStyle name="Input" xfId="163" builtinId="20" customBuiltin="1"/>
    <cellStyle name="Input 2" xfId="164" xr:uid="{00000000-0005-0000-0000-0000A3000000}"/>
    <cellStyle name="Input 2 2" xfId="165" xr:uid="{00000000-0005-0000-0000-0000A4000000}"/>
    <cellStyle name="Input 2 3" xfId="166" xr:uid="{00000000-0005-0000-0000-0000A5000000}"/>
    <cellStyle name="Input 3" xfId="167" xr:uid="{00000000-0005-0000-0000-0000A6000000}"/>
    <cellStyle name="Input 3 2" xfId="168" xr:uid="{00000000-0005-0000-0000-0000A7000000}"/>
    <cellStyle name="Input 3 3" xfId="169" xr:uid="{00000000-0005-0000-0000-0000A8000000}"/>
    <cellStyle name="Input 4" xfId="170" xr:uid="{00000000-0005-0000-0000-0000A9000000}"/>
    <cellStyle name="Neutrale 2" xfId="171" xr:uid="{00000000-0005-0000-0000-0000AA000000}"/>
    <cellStyle name="Neutrale 2 2" xfId="172" xr:uid="{00000000-0005-0000-0000-0000AB000000}"/>
    <cellStyle name="Neutrale 2 3" xfId="173" xr:uid="{00000000-0005-0000-0000-0000AC000000}"/>
    <cellStyle name="Neutrale 3" xfId="174" xr:uid="{00000000-0005-0000-0000-0000AD000000}"/>
    <cellStyle name="Neutrale 3 2" xfId="175" xr:uid="{00000000-0005-0000-0000-0000AE000000}"/>
    <cellStyle name="Neutrale 3 3" xfId="176" xr:uid="{00000000-0005-0000-0000-0000AF000000}"/>
    <cellStyle name="Normale" xfId="0" builtinId="0"/>
    <cellStyle name="Normale 2 2" xfId="177" xr:uid="{00000000-0005-0000-0000-0000B1000000}"/>
    <cellStyle name="Normale 2 3" xfId="178" xr:uid="{00000000-0005-0000-0000-0000B2000000}"/>
    <cellStyle name="Normale 3" xfId="257" xr:uid="{38CF6AA9-210D-401E-805A-706BE85744D6}"/>
    <cellStyle name="Normale 3 2" xfId="179" xr:uid="{00000000-0005-0000-0000-0000B3000000}"/>
    <cellStyle name="Normale 3 3" xfId="180" xr:uid="{00000000-0005-0000-0000-0000B4000000}"/>
    <cellStyle name="Normale 4" xfId="181" xr:uid="{00000000-0005-0000-0000-0000B5000000}"/>
    <cellStyle name="Nota 2" xfId="182" xr:uid="{00000000-0005-0000-0000-0000B6000000}"/>
    <cellStyle name="Nota 2 2" xfId="183" xr:uid="{00000000-0005-0000-0000-0000B7000000}"/>
    <cellStyle name="Nota 2 3" xfId="184" xr:uid="{00000000-0005-0000-0000-0000B8000000}"/>
    <cellStyle name="Nota 3" xfId="185" xr:uid="{00000000-0005-0000-0000-0000B9000000}"/>
    <cellStyle name="Nota 3 2" xfId="186" xr:uid="{00000000-0005-0000-0000-0000BA000000}"/>
    <cellStyle name="Nota 3 3" xfId="187" xr:uid="{00000000-0005-0000-0000-0000BB000000}"/>
    <cellStyle name="Output" xfId="188" builtinId="21" customBuiltin="1"/>
    <cellStyle name="Output 2" xfId="189" xr:uid="{00000000-0005-0000-0000-0000BD000000}"/>
    <cellStyle name="Output 2 2" xfId="190" xr:uid="{00000000-0005-0000-0000-0000BE000000}"/>
    <cellStyle name="Output 2 3" xfId="191" xr:uid="{00000000-0005-0000-0000-0000BF000000}"/>
    <cellStyle name="Output 3" xfId="192" xr:uid="{00000000-0005-0000-0000-0000C0000000}"/>
    <cellStyle name="Output 3 2" xfId="193" xr:uid="{00000000-0005-0000-0000-0000C1000000}"/>
    <cellStyle name="Output 3 3" xfId="194" xr:uid="{00000000-0005-0000-0000-0000C2000000}"/>
    <cellStyle name="Output 4" xfId="195" xr:uid="{00000000-0005-0000-0000-0000C3000000}"/>
    <cellStyle name="Percentuale" xfId="196" builtinId="5"/>
    <cellStyle name="Testo avviso 2" xfId="197" xr:uid="{00000000-0005-0000-0000-0000C5000000}"/>
    <cellStyle name="Testo avviso 2 2" xfId="198" xr:uid="{00000000-0005-0000-0000-0000C6000000}"/>
    <cellStyle name="Testo avviso 2 3" xfId="199" xr:uid="{00000000-0005-0000-0000-0000C7000000}"/>
    <cellStyle name="Testo avviso 3" xfId="200" xr:uid="{00000000-0005-0000-0000-0000C8000000}"/>
    <cellStyle name="Testo avviso 3 2" xfId="201" xr:uid="{00000000-0005-0000-0000-0000C9000000}"/>
    <cellStyle name="Testo avviso 3 3" xfId="202" xr:uid="{00000000-0005-0000-0000-0000CA000000}"/>
    <cellStyle name="Testo descrittivo 2" xfId="203" xr:uid="{00000000-0005-0000-0000-0000CB000000}"/>
    <cellStyle name="Testo descrittivo 2 2" xfId="204" xr:uid="{00000000-0005-0000-0000-0000CC000000}"/>
    <cellStyle name="Testo descrittivo 2 3" xfId="205" xr:uid="{00000000-0005-0000-0000-0000CD000000}"/>
    <cellStyle name="Testo descrittivo 3" xfId="206" xr:uid="{00000000-0005-0000-0000-0000CE000000}"/>
    <cellStyle name="Testo descrittivo 3 2" xfId="207" xr:uid="{00000000-0005-0000-0000-0000CF000000}"/>
    <cellStyle name="Testo descrittivo 3 3" xfId="208" xr:uid="{00000000-0005-0000-0000-0000D0000000}"/>
    <cellStyle name="Titolo 1 2" xfId="209" xr:uid="{00000000-0005-0000-0000-0000D1000000}"/>
    <cellStyle name="Titolo 1 2 2" xfId="210" xr:uid="{00000000-0005-0000-0000-0000D2000000}"/>
    <cellStyle name="Titolo 1 2 3" xfId="211" xr:uid="{00000000-0005-0000-0000-0000D3000000}"/>
    <cellStyle name="Titolo 1 3" xfId="212" xr:uid="{00000000-0005-0000-0000-0000D4000000}"/>
    <cellStyle name="Titolo 1 3 2" xfId="213" xr:uid="{00000000-0005-0000-0000-0000D5000000}"/>
    <cellStyle name="Titolo 1 3 3" xfId="214" xr:uid="{00000000-0005-0000-0000-0000D6000000}"/>
    <cellStyle name="Titolo 2 2" xfId="215" xr:uid="{00000000-0005-0000-0000-0000D7000000}"/>
    <cellStyle name="Titolo 2 2 2" xfId="216" xr:uid="{00000000-0005-0000-0000-0000D8000000}"/>
    <cellStyle name="Titolo 2 2 3" xfId="217" xr:uid="{00000000-0005-0000-0000-0000D9000000}"/>
    <cellStyle name="Titolo 2 3" xfId="218" xr:uid="{00000000-0005-0000-0000-0000DA000000}"/>
    <cellStyle name="Titolo 2 3 2" xfId="219" xr:uid="{00000000-0005-0000-0000-0000DB000000}"/>
    <cellStyle name="Titolo 2 3 3" xfId="220" xr:uid="{00000000-0005-0000-0000-0000DC000000}"/>
    <cellStyle name="Titolo 3 2" xfId="221" xr:uid="{00000000-0005-0000-0000-0000DD000000}"/>
    <cellStyle name="Titolo 3 2 2" xfId="222" xr:uid="{00000000-0005-0000-0000-0000DE000000}"/>
    <cellStyle name="Titolo 3 2 3" xfId="223" xr:uid="{00000000-0005-0000-0000-0000DF000000}"/>
    <cellStyle name="Titolo 3 3" xfId="224" xr:uid="{00000000-0005-0000-0000-0000E0000000}"/>
    <cellStyle name="Titolo 3 3 2" xfId="225" xr:uid="{00000000-0005-0000-0000-0000E1000000}"/>
    <cellStyle name="Titolo 3 3 3" xfId="226" xr:uid="{00000000-0005-0000-0000-0000E2000000}"/>
    <cellStyle name="Titolo 4 2" xfId="227" xr:uid="{00000000-0005-0000-0000-0000E3000000}"/>
    <cellStyle name="Titolo 4 2 2" xfId="228" xr:uid="{00000000-0005-0000-0000-0000E4000000}"/>
    <cellStyle name="Titolo 4 2 3" xfId="229" xr:uid="{00000000-0005-0000-0000-0000E5000000}"/>
    <cellStyle name="Titolo 4 3" xfId="230" xr:uid="{00000000-0005-0000-0000-0000E6000000}"/>
    <cellStyle name="Titolo 4 3 2" xfId="231" xr:uid="{00000000-0005-0000-0000-0000E7000000}"/>
    <cellStyle name="Titolo 4 3 3" xfId="232" xr:uid="{00000000-0005-0000-0000-0000E8000000}"/>
    <cellStyle name="Titolo 5" xfId="233" xr:uid="{00000000-0005-0000-0000-0000E9000000}"/>
    <cellStyle name="Titolo 5 2" xfId="234" xr:uid="{00000000-0005-0000-0000-0000EA000000}"/>
    <cellStyle name="Titolo 5 3" xfId="235" xr:uid="{00000000-0005-0000-0000-0000EB000000}"/>
    <cellStyle name="Titolo 6" xfId="236" xr:uid="{00000000-0005-0000-0000-0000EC000000}"/>
    <cellStyle name="Titolo 6 2" xfId="237" xr:uid="{00000000-0005-0000-0000-0000ED000000}"/>
    <cellStyle name="Titolo 6 3" xfId="238" xr:uid="{00000000-0005-0000-0000-0000EE000000}"/>
    <cellStyle name="Totale 2" xfId="239" xr:uid="{00000000-0005-0000-0000-0000EF000000}"/>
    <cellStyle name="Totale 2 2" xfId="240" xr:uid="{00000000-0005-0000-0000-0000F0000000}"/>
    <cellStyle name="Totale 2 3" xfId="241" xr:uid="{00000000-0005-0000-0000-0000F1000000}"/>
    <cellStyle name="Totale 3" xfId="242" xr:uid="{00000000-0005-0000-0000-0000F2000000}"/>
    <cellStyle name="Totale 3 2" xfId="243" xr:uid="{00000000-0005-0000-0000-0000F3000000}"/>
    <cellStyle name="Totale 3 3" xfId="244" xr:uid="{00000000-0005-0000-0000-0000F4000000}"/>
    <cellStyle name="Valore non valido 2" xfId="245" xr:uid="{00000000-0005-0000-0000-0000F5000000}"/>
    <cellStyle name="Valore non valido 2 2" xfId="246" xr:uid="{00000000-0005-0000-0000-0000F6000000}"/>
    <cellStyle name="Valore non valido 2 3" xfId="247" xr:uid="{00000000-0005-0000-0000-0000F7000000}"/>
    <cellStyle name="Valore non valido 3" xfId="248" xr:uid="{00000000-0005-0000-0000-0000F8000000}"/>
    <cellStyle name="Valore non valido 3 2" xfId="249" xr:uid="{00000000-0005-0000-0000-0000F9000000}"/>
    <cellStyle name="Valore non valido 3 3" xfId="250" xr:uid="{00000000-0005-0000-0000-0000FA000000}"/>
    <cellStyle name="Valore valido 2" xfId="251" xr:uid="{00000000-0005-0000-0000-0000FB000000}"/>
    <cellStyle name="Valore valido 2 2" xfId="252" xr:uid="{00000000-0005-0000-0000-0000FC000000}"/>
    <cellStyle name="Valore valido 2 3" xfId="253" xr:uid="{00000000-0005-0000-0000-0000FD000000}"/>
    <cellStyle name="Valore valido 3" xfId="254" xr:uid="{00000000-0005-0000-0000-0000FE000000}"/>
    <cellStyle name="Valore valido 3 2" xfId="255" xr:uid="{00000000-0005-0000-0000-0000FF000000}"/>
    <cellStyle name="Valore valido 3 3" xfId="256" xr:uid="{00000000-0005-0000-0000-000000010000}"/>
  </cellStyles>
  <dxfs count="0"/>
  <tableStyles count="0" defaultTableStyle="TableStyleMedium9" defaultPivotStyle="PivotStyleLight16"/>
  <colors>
    <mruColors>
      <color rgb="FFC0F6A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oglio2"/>
  <dimension ref="A1:EO129"/>
  <sheetViews>
    <sheetView tabSelected="1" zoomScale="70" zoomScaleNormal="76" workbookViewId="0">
      <pane ySplit="1" topLeftCell="A101" activePane="bottomLeft" state="frozen"/>
      <selection activeCell="C1" sqref="C1"/>
      <selection pane="bottomLeft" activeCell="T10" sqref="T10"/>
    </sheetView>
  </sheetViews>
  <sheetFormatPr defaultRowHeight="15" x14ac:dyDescent="0.25"/>
  <cols>
    <col min="1" max="1" width="50" style="1" customWidth="1"/>
    <col min="2" max="2" width="9.28515625" style="2" bestFit="1" customWidth="1"/>
    <col min="3" max="3" width="9.140625" style="2" customWidth="1"/>
    <col min="4" max="4" width="9.7109375" style="2" bestFit="1" customWidth="1"/>
    <col min="5" max="5" width="9.140625" style="2" customWidth="1"/>
    <col min="6" max="6" width="9.140625" style="17"/>
    <col min="7" max="7" width="9.140625" style="14" customWidth="1"/>
    <col min="8" max="8" width="9.140625" style="17"/>
    <col min="9" max="9" width="10.140625" style="2" customWidth="1"/>
    <col min="10" max="10" width="10.140625" style="2" bestFit="1" customWidth="1"/>
    <col min="11" max="12" width="9.140625" style="17"/>
    <col min="13" max="13" width="10.140625" style="2" customWidth="1"/>
    <col min="14" max="14" width="11.42578125" style="23" customWidth="1"/>
    <col min="15" max="15" width="10.140625" style="2" customWidth="1"/>
    <col min="16" max="16" width="9.140625" style="18" customWidth="1"/>
    <col min="17" max="17" width="9.140625" style="2" customWidth="1"/>
    <col min="18" max="18" width="8.85546875" style="17" customWidth="1"/>
    <col min="19" max="16384" width="9.140625" style="23"/>
  </cols>
  <sheetData>
    <row r="1" spans="1:17" ht="18.75" x14ac:dyDescent="0.3">
      <c r="A1" s="5" t="s">
        <v>136</v>
      </c>
      <c r="B1" s="6" t="s">
        <v>2</v>
      </c>
      <c r="C1" s="19" t="s">
        <v>81</v>
      </c>
      <c r="D1" s="6" t="s">
        <v>3</v>
      </c>
      <c r="E1" s="7" t="s">
        <v>4</v>
      </c>
      <c r="F1" s="8" t="s">
        <v>5</v>
      </c>
      <c r="G1" s="9" t="s">
        <v>70</v>
      </c>
      <c r="H1" s="8" t="s">
        <v>6</v>
      </c>
      <c r="I1" s="10" t="s">
        <v>132</v>
      </c>
      <c r="J1" s="10" t="s">
        <v>71</v>
      </c>
      <c r="K1" s="2" t="s">
        <v>124</v>
      </c>
      <c r="L1" s="2" t="s">
        <v>125</v>
      </c>
      <c r="M1" s="11" t="s">
        <v>92</v>
      </c>
      <c r="N1" s="20" t="s">
        <v>123</v>
      </c>
      <c r="O1" s="3" t="s">
        <v>73</v>
      </c>
      <c r="P1" s="21" t="s">
        <v>69</v>
      </c>
      <c r="Q1" s="22" t="s">
        <v>131</v>
      </c>
    </row>
    <row r="2" spans="1:17" x14ac:dyDescent="0.25">
      <c r="A2" s="1" t="s">
        <v>93</v>
      </c>
      <c r="B2" s="2">
        <v>1974</v>
      </c>
      <c r="C2" s="2">
        <v>30</v>
      </c>
      <c r="D2" s="2">
        <v>30</v>
      </c>
      <c r="E2" s="2">
        <v>13</v>
      </c>
      <c r="F2" s="13">
        <v>0.25</v>
      </c>
      <c r="G2" s="14">
        <f t="shared" ref="G2:G33" si="0">1/F2</f>
        <v>4</v>
      </c>
      <c r="H2" s="15">
        <f t="shared" ref="H2:H33" si="1">E2/D2</f>
        <v>0.43333333333333335</v>
      </c>
      <c r="I2" s="16">
        <v>2.11</v>
      </c>
      <c r="J2" s="16">
        <f t="shared" ref="J2:J33" si="2">I2/SQRT(D2)</f>
        <v>0.38523153211196681</v>
      </c>
      <c r="K2" s="17">
        <f>H2*(1-H2)/(D2*F2*(1-F2))</f>
        <v>4.3654320987654323E-2</v>
      </c>
      <c r="L2" s="17">
        <f>SQRT(K2)</f>
        <v>0.20893616486298949</v>
      </c>
      <c r="M2" s="16">
        <f t="shared" ref="M2:M33" si="3">J2*1-(3/(4*(D2-1)))</f>
        <v>0.35936946314644957</v>
      </c>
      <c r="N2" s="18">
        <f>L2*1-(3/(4*(D2-1)))</f>
        <v>0.18307409589747226</v>
      </c>
      <c r="O2" s="16" t="s">
        <v>75</v>
      </c>
      <c r="P2" s="18">
        <f t="shared" ref="P2:P33" si="4">H2*(G2-1)/(H2*(G2-2)+1)</f>
        <v>0.6964285714285714</v>
      </c>
      <c r="Q2" s="2">
        <v>0</v>
      </c>
    </row>
    <row r="3" spans="1:17" x14ac:dyDescent="0.25">
      <c r="A3" s="12" t="s">
        <v>94</v>
      </c>
      <c r="B3" s="4">
        <v>1975</v>
      </c>
      <c r="C3" s="2">
        <v>10</v>
      </c>
      <c r="D3" s="6">
        <v>10</v>
      </c>
      <c r="E3" s="6">
        <v>3</v>
      </c>
      <c r="F3" s="13">
        <v>0.16700000000000001</v>
      </c>
      <c r="G3" s="14">
        <f t="shared" si="0"/>
        <v>5.9880239520958076</v>
      </c>
      <c r="H3" s="15">
        <f t="shared" si="1"/>
        <v>0.3</v>
      </c>
      <c r="I3" s="16">
        <v>1.1299999999999999</v>
      </c>
      <c r="J3" s="16">
        <f t="shared" si="2"/>
        <v>0.35733737559902679</v>
      </c>
      <c r="K3" s="17">
        <f t="shared" ref="K3:K66" si="5">H3*(1-H3)/(D3*F3*(1-F3))</f>
        <v>0.15095858702762541</v>
      </c>
      <c r="L3" s="17">
        <f t="shared" ref="L3:L66" si="6">SQRT(K3)</f>
        <v>0.38853389430991142</v>
      </c>
      <c r="M3" s="16">
        <f t="shared" si="3"/>
        <v>0.27400404226569347</v>
      </c>
      <c r="N3" s="18">
        <f t="shared" ref="N3:N66" si="7">L3*1-(3/(4*(D3-1)))</f>
        <v>0.30520056097657811</v>
      </c>
      <c r="O3" s="16" t="s">
        <v>75</v>
      </c>
      <c r="P3" s="18">
        <f t="shared" si="4"/>
        <v>0.68129770992366401</v>
      </c>
      <c r="Q3" s="2">
        <v>0</v>
      </c>
    </row>
    <row r="4" spans="1:17" x14ac:dyDescent="0.25">
      <c r="A4" s="1" t="s">
        <v>95</v>
      </c>
      <c r="B4" s="2">
        <v>1975</v>
      </c>
      <c r="C4" s="2">
        <v>40</v>
      </c>
      <c r="D4" s="2">
        <v>40</v>
      </c>
      <c r="E4" s="2">
        <v>6.5</v>
      </c>
      <c r="F4" s="13">
        <v>0.25</v>
      </c>
      <c r="G4" s="14">
        <f t="shared" si="0"/>
        <v>4</v>
      </c>
      <c r="H4" s="15">
        <f t="shared" si="1"/>
        <v>0.16250000000000001</v>
      </c>
      <c r="I4" s="16">
        <v>-1.0900000000000001</v>
      </c>
      <c r="J4" s="16">
        <f t="shared" si="2"/>
        <v>-0.17234413247917668</v>
      </c>
      <c r="K4" s="17">
        <f t="shared" si="5"/>
        <v>1.8145833333333337E-2</v>
      </c>
      <c r="L4" s="17">
        <f t="shared" si="6"/>
        <v>0.13470647101506794</v>
      </c>
      <c r="M4" s="16">
        <f t="shared" si="3"/>
        <v>-0.1915749017099459</v>
      </c>
      <c r="N4" s="18">
        <f t="shared" si="7"/>
        <v>0.11547570178429871</v>
      </c>
      <c r="O4" s="16" t="s">
        <v>75</v>
      </c>
      <c r="P4" s="18">
        <f t="shared" si="4"/>
        <v>0.36792452830188682</v>
      </c>
      <c r="Q4" s="2">
        <v>0</v>
      </c>
    </row>
    <row r="5" spans="1:17" x14ac:dyDescent="0.25">
      <c r="A5" s="1" t="s">
        <v>96</v>
      </c>
      <c r="B5" s="2">
        <v>1975</v>
      </c>
      <c r="C5" s="2">
        <v>10</v>
      </c>
      <c r="D5" s="6">
        <v>10</v>
      </c>
      <c r="E5" s="6">
        <v>9</v>
      </c>
      <c r="F5" s="8">
        <v>0.25</v>
      </c>
      <c r="G5" s="14">
        <f t="shared" si="0"/>
        <v>4</v>
      </c>
      <c r="H5" s="15">
        <f t="shared" si="1"/>
        <v>0.9</v>
      </c>
      <c r="I5" s="16">
        <v>4.74</v>
      </c>
      <c r="J5" s="16">
        <f t="shared" si="2"/>
        <v>1.4989196109198117</v>
      </c>
      <c r="K5" s="17">
        <f t="shared" si="5"/>
        <v>4.7999999999999994E-2</v>
      </c>
      <c r="L5" s="17">
        <f t="shared" si="6"/>
        <v>0.21908902300206642</v>
      </c>
      <c r="M5" s="16">
        <f t="shared" si="3"/>
        <v>1.4155862775864785</v>
      </c>
      <c r="N5" s="18">
        <f t="shared" si="7"/>
        <v>0.13575568966873308</v>
      </c>
      <c r="O5" s="16" t="s">
        <v>75</v>
      </c>
      <c r="P5" s="18">
        <f t="shared" si="4"/>
        <v>0.96428571428571441</v>
      </c>
      <c r="Q5" s="2">
        <v>0</v>
      </c>
    </row>
    <row r="6" spans="1:17" x14ac:dyDescent="0.25">
      <c r="A6" s="1" t="s">
        <v>97</v>
      </c>
      <c r="B6" s="2">
        <v>1975</v>
      </c>
      <c r="C6" s="2">
        <v>10</v>
      </c>
      <c r="D6" s="2">
        <v>10</v>
      </c>
      <c r="E6" s="2">
        <v>4</v>
      </c>
      <c r="F6" s="13">
        <v>0.25</v>
      </c>
      <c r="G6" s="14">
        <f t="shared" si="0"/>
        <v>4</v>
      </c>
      <c r="H6" s="15">
        <f t="shared" si="1"/>
        <v>0.4</v>
      </c>
      <c r="I6" s="16">
        <v>1.0900000000000001</v>
      </c>
      <c r="J6" s="16">
        <f t="shared" si="2"/>
        <v>0.34468826495835336</v>
      </c>
      <c r="K6" s="17">
        <f t="shared" si="5"/>
        <v>0.128</v>
      </c>
      <c r="L6" s="17">
        <f t="shared" si="6"/>
        <v>0.35777087639996635</v>
      </c>
      <c r="M6" s="16">
        <f t="shared" si="3"/>
        <v>0.26135493162502005</v>
      </c>
      <c r="N6" s="18">
        <f t="shared" si="7"/>
        <v>0.27443754306663304</v>
      </c>
      <c r="O6" s="16" t="s">
        <v>75</v>
      </c>
      <c r="P6" s="18">
        <f t="shared" si="4"/>
        <v>0.66666666666666674</v>
      </c>
      <c r="Q6" s="2">
        <v>0</v>
      </c>
    </row>
    <row r="7" spans="1:17" x14ac:dyDescent="0.25">
      <c r="A7" s="1" t="s">
        <v>98</v>
      </c>
      <c r="B7" s="2">
        <v>1976</v>
      </c>
      <c r="C7" s="2">
        <v>4</v>
      </c>
      <c r="D7" s="6">
        <v>7</v>
      </c>
      <c r="E7" s="6">
        <v>6</v>
      </c>
      <c r="F7" s="8">
        <v>0.25</v>
      </c>
      <c r="G7" s="14">
        <f t="shared" si="0"/>
        <v>4</v>
      </c>
      <c r="H7" s="15">
        <f t="shared" si="1"/>
        <v>0.8571428571428571</v>
      </c>
      <c r="I7" s="16">
        <v>3.7</v>
      </c>
      <c r="J7" s="16">
        <f t="shared" si="2"/>
        <v>1.3984685501341407</v>
      </c>
      <c r="K7" s="17">
        <f t="shared" si="5"/>
        <v>9.3294460641399443E-2</v>
      </c>
      <c r="L7" s="17">
        <f t="shared" si="6"/>
        <v>0.30544141932848506</v>
      </c>
      <c r="M7" s="16">
        <f t="shared" si="3"/>
        <v>1.2734685501341407</v>
      </c>
      <c r="N7" s="18">
        <f t="shared" si="7"/>
        <v>0.18044141932848506</v>
      </c>
      <c r="O7" s="16" t="s">
        <v>75</v>
      </c>
      <c r="P7" s="18">
        <f t="shared" si="4"/>
        <v>0.94736842105263142</v>
      </c>
      <c r="Q7" s="2">
        <v>1</v>
      </c>
    </row>
    <row r="8" spans="1:17" x14ac:dyDescent="0.25">
      <c r="A8" s="1" t="s">
        <v>99</v>
      </c>
      <c r="B8" s="2">
        <v>1976</v>
      </c>
      <c r="C8" s="2">
        <v>28</v>
      </c>
      <c r="D8" s="2">
        <v>28</v>
      </c>
      <c r="E8" s="2">
        <v>8</v>
      </c>
      <c r="F8" s="13">
        <v>0.25</v>
      </c>
      <c r="G8" s="14">
        <f t="shared" si="0"/>
        <v>4</v>
      </c>
      <c r="H8" s="15">
        <f t="shared" si="1"/>
        <v>0.2857142857142857</v>
      </c>
      <c r="I8" s="16">
        <v>0.22</v>
      </c>
      <c r="J8" s="16">
        <f t="shared" si="2"/>
        <v>4.1576092031014991E-2</v>
      </c>
      <c r="K8" s="17">
        <f t="shared" si="5"/>
        <v>3.8872691933916424E-2</v>
      </c>
      <c r="L8" s="17">
        <f t="shared" si="6"/>
        <v>0.19716158838352979</v>
      </c>
      <c r="M8" s="16">
        <f t="shared" si="3"/>
        <v>1.3798314253237215E-2</v>
      </c>
      <c r="N8" s="18">
        <f t="shared" si="7"/>
        <v>0.16938381060575203</v>
      </c>
      <c r="O8" s="16" t="s">
        <v>75</v>
      </c>
      <c r="P8" s="18">
        <f t="shared" si="4"/>
        <v>0.54545454545454541</v>
      </c>
      <c r="Q8" s="2">
        <v>0</v>
      </c>
    </row>
    <row r="9" spans="1:17" x14ac:dyDescent="0.25">
      <c r="A9" s="1" t="s">
        <v>100</v>
      </c>
      <c r="B9" s="2">
        <v>1976</v>
      </c>
      <c r="C9" s="2">
        <v>1</v>
      </c>
      <c r="D9" s="2">
        <v>10</v>
      </c>
      <c r="E9" s="2">
        <v>4</v>
      </c>
      <c r="F9" s="13">
        <v>0.25</v>
      </c>
      <c r="G9" s="14">
        <f t="shared" si="0"/>
        <v>4</v>
      </c>
      <c r="H9" s="15">
        <f t="shared" si="1"/>
        <v>0.4</v>
      </c>
      <c r="I9" s="16">
        <v>1.0900000000000001</v>
      </c>
      <c r="J9" s="16">
        <f t="shared" si="2"/>
        <v>0.34468826495835336</v>
      </c>
      <c r="K9" s="17">
        <f t="shared" si="5"/>
        <v>0.128</v>
      </c>
      <c r="L9" s="17">
        <f t="shared" si="6"/>
        <v>0.35777087639996635</v>
      </c>
      <c r="M9" s="16">
        <f t="shared" si="3"/>
        <v>0.26135493162502005</v>
      </c>
      <c r="N9" s="18">
        <f t="shared" si="7"/>
        <v>0.27443754306663304</v>
      </c>
      <c r="O9" s="16" t="s">
        <v>75</v>
      </c>
      <c r="P9" s="18">
        <f t="shared" si="4"/>
        <v>0.66666666666666674</v>
      </c>
      <c r="Q9" s="2">
        <v>1</v>
      </c>
    </row>
    <row r="10" spans="1:17" x14ac:dyDescent="0.25">
      <c r="A10" s="1" t="s">
        <v>101</v>
      </c>
      <c r="B10" s="2">
        <v>1976</v>
      </c>
      <c r="C10" s="2">
        <v>20</v>
      </c>
      <c r="D10" s="2">
        <v>20</v>
      </c>
      <c r="E10" s="2">
        <v>7</v>
      </c>
      <c r="F10" s="13">
        <v>0.25</v>
      </c>
      <c r="G10" s="14">
        <f t="shared" si="0"/>
        <v>4</v>
      </c>
      <c r="H10" s="15">
        <f t="shared" si="1"/>
        <v>0.35</v>
      </c>
      <c r="I10" s="16">
        <v>0.77</v>
      </c>
      <c r="J10" s="16">
        <f t="shared" si="2"/>
        <v>0.1721772342674838</v>
      </c>
      <c r="K10" s="17">
        <f t="shared" si="5"/>
        <v>6.066666666666666E-2</v>
      </c>
      <c r="L10" s="17">
        <f t="shared" si="6"/>
        <v>0.24630604269214887</v>
      </c>
      <c r="M10" s="16">
        <f t="shared" si="3"/>
        <v>0.1327035500569575</v>
      </c>
      <c r="N10" s="18">
        <f t="shared" si="7"/>
        <v>0.20683235848162257</v>
      </c>
      <c r="O10" s="16" t="s">
        <v>75</v>
      </c>
      <c r="P10" s="18">
        <f t="shared" si="4"/>
        <v>0.61764705882352933</v>
      </c>
      <c r="Q10" s="2">
        <v>1</v>
      </c>
    </row>
    <row r="11" spans="1:17" x14ac:dyDescent="0.25">
      <c r="A11" s="1" t="s">
        <v>102</v>
      </c>
      <c r="B11" s="2">
        <v>1976</v>
      </c>
      <c r="C11" s="2">
        <v>12</v>
      </c>
      <c r="D11" s="2">
        <v>27</v>
      </c>
      <c r="E11" s="2">
        <v>11</v>
      </c>
      <c r="F11" s="13">
        <v>0.25</v>
      </c>
      <c r="G11" s="14">
        <f t="shared" si="0"/>
        <v>4</v>
      </c>
      <c r="H11" s="15">
        <f t="shared" si="1"/>
        <v>0.40740740740740738</v>
      </c>
      <c r="I11" s="16">
        <v>1.67</v>
      </c>
      <c r="J11" s="16">
        <f t="shared" si="2"/>
        <v>0.32139164984889168</v>
      </c>
      <c r="K11" s="17">
        <f t="shared" si="5"/>
        <v>4.7689207268539681E-2</v>
      </c>
      <c r="L11" s="17">
        <f t="shared" si="6"/>
        <v>0.21837858701928556</v>
      </c>
      <c r="M11" s="16">
        <f t="shared" si="3"/>
        <v>0.29254549600273783</v>
      </c>
      <c r="N11" s="18">
        <f t="shared" si="7"/>
        <v>0.1895324331731317</v>
      </c>
      <c r="O11" s="16" t="s">
        <v>75</v>
      </c>
      <c r="P11" s="18">
        <f t="shared" si="4"/>
        <v>0.6734693877551019</v>
      </c>
      <c r="Q11" s="2">
        <v>1</v>
      </c>
    </row>
    <row r="12" spans="1:17" x14ac:dyDescent="0.25">
      <c r="A12" s="1" t="s">
        <v>103</v>
      </c>
      <c r="B12" s="2">
        <v>1976</v>
      </c>
      <c r="C12" s="2">
        <v>6</v>
      </c>
      <c r="D12" s="2">
        <v>60</v>
      </c>
      <c r="E12" s="2">
        <v>27</v>
      </c>
      <c r="F12" s="13">
        <v>0.25</v>
      </c>
      <c r="G12" s="14">
        <f t="shared" si="0"/>
        <v>4</v>
      </c>
      <c r="H12" s="15">
        <f t="shared" si="1"/>
        <v>0.45</v>
      </c>
      <c r="I12" s="16">
        <v>3.43</v>
      </c>
      <c r="J12" s="16">
        <f t="shared" si="2"/>
        <v>0.44281109591638135</v>
      </c>
      <c r="K12" s="17">
        <f t="shared" si="5"/>
        <v>2.2000000000000002E-2</v>
      </c>
      <c r="L12" s="17">
        <f t="shared" si="6"/>
        <v>0.14832396974191325</v>
      </c>
      <c r="M12" s="16">
        <f t="shared" si="3"/>
        <v>0.43009923150960166</v>
      </c>
      <c r="N12" s="18">
        <f t="shared" si="7"/>
        <v>0.1356121053351336</v>
      </c>
      <c r="O12" s="16" t="s">
        <v>75</v>
      </c>
      <c r="P12" s="18">
        <f t="shared" si="4"/>
        <v>0.71052631578947378</v>
      </c>
      <c r="Q12" s="2">
        <v>1</v>
      </c>
    </row>
    <row r="13" spans="1:17" x14ac:dyDescent="0.25">
      <c r="A13" s="1" t="s">
        <v>104</v>
      </c>
      <c r="B13" s="2">
        <v>1977</v>
      </c>
      <c r="C13" s="2">
        <v>30</v>
      </c>
      <c r="D13" s="2">
        <v>30</v>
      </c>
      <c r="E13" s="2">
        <v>7</v>
      </c>
      <c r="F13" s="13">
        <v>0.25</v>
      </c>
      <c r="G13" s="14">
        <f t="shared" si="0"/>
        <v>4</v>
      </c>
      <c r="H13" s="15">
        <f t="shared" si="1"/>
        <v>0.23333333333333334</v>
      </c>
      <c r="I13" s="16">
        <v>0</v>
      </c>
      <c r="J13" s="16">
        <f t="shared" si="2"/>
        <v>0</v>
      </c>
      <c r="K13" s="17">
        <f t="shared" si="5"/>
        <v>3.1802469135802466E-2</v>
      </c>
      <c r="L13" s="17">
        <f t="shared" si="6"/>
        <v>0.17833246797990115</v>
      </c>
      <c r="M13" s="16">
        <f t="shared" si="3"/>
        <v>-2.5862068965517241E-2</v>
      </c>
      <c r="N13" s="18">
        <f t="shared" si="7"/>
        <v>0.15247039901438392</v>
      </c>
      <c r="O13" s="16" t="s">
        <v>75</v>
      </c>
      <c r="P13" s="18">
        <f t="shared" si="4"/>
        <v>0.47727272727272718</v>
      </c>
      <c r="Q13" s="2">
        <v>0</v>
      </c>
    </row>
    <row r="14" spans="1:17" x14ac:dyDescent="0.25">
      <c r="A14" s="1" t="s">
        <v>105</v>
      </c>
      <c r="B14" s="2">
        <v>1977</v>
      </c>
      <c r="C14" s="2">
        <v>24</v>
      </c>
      <c r="D14" s="2">
        <v>48</v>
      </c>
      <c r="E14" s="2">
        <v>10</v>
      </c>
      <c r="F14" s="13">
        <v>0.25</v>
      </c>
      <c r="G14" s="14">
        <f t="shared" si="0"/>
        <v>4</v>
      </c>
      <c r="H14" s="15">
        <f t="shared" si="1"/>
        <v>0.20833333333333334</v>
      </c>
      <c r="I14" s="16">
        <v>-0.5</v>
      </c>
      <c r="J14" s="16">
        <f t="shared" si="2"/>
        <v>-7.216878364870323E-2</v>
      </c>
      <c r="K14" s="17">
        <f t="shared" si="5"/>
        <v>1.8325617283950615E-2</v>
      </c>
      <c r="L14" s="17">
        <f t="shared" si="6"/>
        <v>0.13537214367790226</v>
      </c>
      <c r="M14" s="16">
        <f t="shared" si="3"/>
        <v>-8.8126230457213864E-2</v>
      </c>
      <c r="N14" s="18">
        <f t="shared" si="7"/>
        <v>0.11941469686939163</v>
      </c>
      <c r="O14" s="16" t="s">
        <v>75</v>
      </c>
      <c r="P14" s="18">
        <f t="shared" si="4"/>
        <v>0.44117647058823528</v>
      </c>
      <c r="Q14" s="2">
        <v>0</v>
      </c>
    </row>
    <row r="15" spans="1:17" x14ac:dyDescent="0.25">
      <c r="A15" s="1" t="s">
        <v>106</v>
      </c>
      <c r="B15" s="2">
        <v>1977</v>
      </c>
      <c r="C15" s="2">
        <v>49</v>
      </c>
      <c r="D15" s="2">
        <v>49</v>
      </c>
      <c r="E15" s="2">
        <v>18.5</v>
      </c>
      <c r="F15" s="13">
        <v>0.25</v>
      </c>
      <c r="G15" s="14">
        <f t="shared" si="0"/>
        <v>4</v>
      </c>
      <c r="H15" s="15">
        <f t="shared" si="1"/>
        <v>0.37755102040816324</v>
      </c>
      <c r="I15" s="16">
        <v>1.89</v>
      </c>
      <c r="J15" s="16">
        <f t="shared" si="2"/>
        <v>0.26999999999999996</v>
      </c>
      <c r="K15" s="17">
        <f t="shared" si="5"/>
        <v>2.557891128129719E-2</v>
      </c>
      <c r="L15" s="17">
        <f t="shared" si="6"/>
        <v>0.15993408417625429</v>
      </c>
      <c r="M15" s="16">
        <f t="shared" si="3"/>
        <v>0.25437499999999996</v>
      </c>
      <c r="N15" s="18">
        <f t="shared" si="7"/>
        <v>0.14430908417625429</v>
      </c>
      <c r="O15" s="16" t="s">
        <v>75</v>
      </c>
      <c r="P15" s="18">
        <f t="shared" si="4"/>
        <v>0.64534883720930236</v>
      </c>
      <c r="Q15" s="2">
        <v>0</v>
      </c>
    </row>
    <row r="16" spans="1:17" x14ac:dyDescent="0.25">
      <c r="A16" s="1" t="s">
        <v>107</v>
      </c>
      <c r="B16" s="2">
        <v>1978</v>
      </c>
      <c r="C16" s="2">
        <v>20</v>
      </c>
      <c r="D16" s="2">
        <v>20</v>
      </c>
      <c r="E16" s="2">
        <v>12</v>
      </c>
      <c r="F16" s="13">
        <v>0.25</v>
      </c>
      <c r="G16" s="14">
        <f t="shared" si="0"/>
        <v>4</v>
      </c>
      <c r="H16" s="15">
        <f t="shared" si="1"/>
        <v>0.6</v>
      </c>
      <c r="I16" s="16">
        <v>3.36</v>
      </c>
      <c r="J16" s="16">
        <f t="shared" si="2"/>
        <v>0.75131884043992925</v>
      </c>
      <c r="K16" s="17">
        <f t="shared" si="5"/>
        <v>6.4000000000000001E-2</v>
      </c>
      <c r="L16" s="17">
        <f t="shared" si="6"/>
        <v>0.25298221281347033</v>
      </c>
      <c r="M16" s="16">
        <f t="shared" si="3"/>
        <v>0.71184515622940292</v>
      </c>
      <c r="N16" s="18">
        <f t="shared" si="7"/>
        <v>0.213508528602944</v>
      </c>
      <c r="O16" s="16" t="s">
        <v>75</v>
      </c>
      <c r="P16" s="18">
        <f t="shared" si="4"/>
        <v>0.81818181818181801</v>
      </c>
      <c r="Q16" s="2">
        <v>0</v>
      </c>
    </row>
    <row r="17" spans="1:145" x14ac:dyDescent="0.25">
      <c r="A17" s="12" t="s">
        <v>108</v>
      </c>
      <c r="B17" s="4">
        <v>1979</v>
      </c>
      <c r="C17" s="2">
        <v>14</v>
      </c>
      <c r="D17" s="6">
        <v>14</v>
      </c>
      <c r="E17" s="6">
        <v>0</v>
      </c>
      <c r="F17" s="13">
        <v>0.2</v>
      </c>
      <c r="G17" s="14">
        <f t="shared" si="0"/>
        <v>5</v>
      </c>
      <c r="H17" s="15">
        <f t="shared" si="1"/>
        <v>0</v>
      </c>
      <c r="I17" s="16">
        <v>-1.71</v>
      </c>
      <c r="J17" s="16">
        <f t="shared" si="2"/>
        <v>-0.45701672367024571</v>
      </c>
      <c r="K17" s="17">
        <v>1E-4</v>
      </c>
      <c r="L17" s="17">
        <f t="shared" si="6"/>
        <v>0.01</v>
      </c>
      <c r="M17" s="16">
        <f t="shared" si="3"/>
        <v>-0.51470903136255342</v>
      </c>
      <c r="N17" s="18">
        <f t="shared" si="7"/>
        <v>-4.7692307692307694E-2</v>
      </c>
      <c r="O17" s="16" t="s">
        <v>75</v>
      </c>
      <c r="P17" s="18">
        <f t="shared" si="4"/>
        <v>0</v>
      </c>
      <c r="Q17" s="2">
        <v>0</v>
      </c>
    </row>
    <row r="18" spans="1:145" x14ac:dyDescent="0.25">
      <c r="A18" s="1" t="s">
        <v>109</v>
      </c>
      <c r="B18" s="2">
        <v>1979</v>
      </c>
      <c r="C18" s="2">
        <v>20</v>
      </c>
      <c r="D18" s="2">
        <v>20</v>
      </c>
      <c r="E18" s="2">
        <v>2</v>
      </c>
      <c r="F18" s="13">
        <v>0.25</v>
      </c>
      <c r="G18" s="14">
        <f t="shared" si="0"/>
        <v>4</v>
      </c>
      <c r="H18" s="15">
        <f t="shared" si="1"/>
        <v>0.1</v>
      </c>
      <c r="I18" s="16">
        <v>-1.29</v>
      </c>
      <c r="J18" s="16">
        <f t="shared" si="2"/>
        <v>-0.28845276909747286</v>
      </c>
      <c r="K18" s="17">
        <f t="shared" si="5"/>
        <v>2.4000000000000004E-2</v>
      </c>
      <c r="L18" s="17">
        <f t="shared" si="6"/>
        <v>0.15491933384829668</v>
      </c>
      <c r="M18" s="16">
        <f t="shared" si="3"/>
        <v>-0.32792645330799919</v>
      </c>
      <c r="N18" s="18">
        <f t="shared" si="7"/>
        <v>0.11544564963777036</v>
      </c>
      <c r="O18" s="16" t="s">
        <v>75</v>
      </c>
      <c r="P18" s="18">
        <f t="shared" si="4"/>
        <v>0.25000000000000006</v>
      </c>
      <c r="Q18" s="2">
        <v>0</v>
      </c>
    </row>
    <row r="19" spans="1:145" x14ac:dyDescent="0.25">
      <c r="A19" s="1" t="s">
        <v>110</v>
      </c>
      <c r="B19" s="2">
        <v>1979</v>
      </c>
      <c r="C19" s="2">
        <v>20</v>
      </c>
      <c r="D19" s="2">
        <v>100</v>
      </c>
      <c r="E19" s="2">
        <v>41</v>
      </c>
      <c r="F19" s="13">
        <v>0.25</v>
      </c>
      <c r="G19" s="14">
        <f t="shared" si="0"/>
        <v>4</v>
      </c>
      <c r="H19" s="15">
        <f t="shared" si="1"/>
        <v>0.41</v>
      </c>
      <c r="I19" s="16">
        <v>3.58</v>
      </c>
      <c r="J19" s="16">
        <f t="shared" si="2"/>
        <v>0.35799999999999998</v>
      </c>
      <c r="K19" s="17">
        <f t="shared" si="5"/>
        <v>1.2901333333333336E-2</v>
      </c>
      <c r="L19" s="17">
        <f t="shared" si="6"/>
        <v>0.11358403643705103</v>
      </c>
      <c r="M19" s="16">
        <f t="shared" si="3"/>
        <v>0.35042424242424242</v>
      </c>
      <c r="N19" s="18">
        <f t="shared" si="7"/>
        <v>0.10600827886129346</v>
      </c>
      <c r="O19" s="16" t="s">
        <v>75</v>
      </c>
      <c r="P19" s="18">
        <f t="shared" si="4"/>
        <v>0.67582417582417587</v>
      </c>
      <c r="Q19" s="2">
        <v>1</v>
      </c>
    </row>
    <row r="20" spans="1:145" x14ac:dyDescent="0.25">
      <c r="A20" s="1" t="s">
        <v>111</v>
      </c>
      <c r="B20" s="2">
        <v>1980</v>
      </c>
      <c r="C20" s="2">
        <v>26</v>
      </c>
      <c r="D20" s="2">
        <v>26</v>
      </c>
      <c r="E20" s="2">
        <v>8</v>
      </c>
      <c r="F20" s="13">
        <v>0.25</v>
      </c>
      <c r="G20" s="14">
        <f t="shared" si="0"/>
        <v>4</v>
      </c>
      <c r="H20" s="15">
        <f t="shared" si="1"/>
        <v>0.30769230769230771</v>
      </c>
      <c r="I20" s="16">
        <v>0.45</v>
      </c>
      <c r="J20" s="16">
        <f t="shared" si="2"/>
        <v>8.825226081218282E-2</v>
      </c>
      <c r="K20" s="17">
        <f t="shared" si="5"/>
        <v>4.3695949021392809E-2</v>
      </c>
      <c r="L20" s="17">
        <f t="shared" si="6"/>
        <v>0.20903576014977152</v>
      </c>
      <c r="M20" s="16">
        <f t="shared" si="3"/>
        <v>5.8252260812182821E-2</v>
      </c>
      <c r="N20" s="18">
        <f t="shared" si="7"/>
        <v>0.17903576014977152</v>
      </c>
      <c r="O20" s="16" t="s">
        <v>75</v>
      </c>
      <c r="P20" s="18">
        <f t="shared" si="4"/>
        <v>0.5714285714285714</v>
      </c>
      <c r="Q20" s="2">
        <v>0</v>
      </c>
    </row>
    <row r="21" spans="1:145" x14ac:dyDescent="0.25">
      <c r="A21" s="1" t="s">
        <v>112</v>
      </c>
      <c r="B21" s="2">
        <v>1980</v>
      </c>
      <c r="C21" s="2">
        <v>20</v>
      </c>
      <c r="D21" s="2">
        <v>20</v>
      </c>
      <c r="E21" s="2">
        <v>9</v>
      </c>
      <c r="F21" s="13">
        <v>0.25</v>
      </c>
      <c r="G21" s="14">
        <f t="shared" si="0"/>
        <v>4</v>
      </c>
      <c r="H21" s="15">
        <f t="shared" si="1"/>
        <v>0.45</v>
      </c>
      <c r="I21" s="16">
        <v>1.81</v>
      </c>
      <c r="J21" s="16">
        <f t="shared" si="2"/>
        <v>0.40472830392746195</v>
      </c>
      <c r="K21" s="17">
        <f t="shared" si="5"/>
        <v>6.6000000000000003E-2</v>
      </c>
      <c r="L21" s="17">
        <f t="shared" si="6"/>
        <v>0.25690465157330261</v>
      </c>
      <c r="M21" s="16">
        <f t="shared" si="3"/>
        <v>0.36525461971693562</v>
      </c>
      <c r="N21" s="18">
        <f t="shared" si="7"/>
        <v>0.21743096736277628</v>
      </c>
      <c r="O21" s="16" t="s">
        <v>75</v>
      </c>
      <c r="P21" s="18">
        <f t="shared" si="4"/>
        <v>0.71052631578947378</v>
      </c>
      <c r="Q21" s="2">
        <v>0</v>
      </c>
    </row>
    <row r="22" spans="1:145" x14ac:dyDescent="0.25">
      <c r="A22" s="1" t="s">
        <v>113</v>
      </c>
      <c r="B22" s="2">
        <v>1980</v>
      </c>
      <c r="C22" s="2">
        <v>20</v>
      </c>
      <c r="D22" s="2">
        <v>20</v>
      </c>
      <c r="E22" s="2">
        <v>9</v>
      </c>
      <c r="F22" s="13">
        <v>0.25</v>
      </c>
      <c r="G22" s="14">
        <f t="shared" si="0"/>
        <v>4</v>
      </c>
      <c r="H22" s="15">
        <f t="shared" si="1"/>
        <v>0.45</v>
      </c>
      <c r="I22" s="16">
        <v>1.81</v>
      </c>
      <c r="J22" s="16">
        <f t="shared" si="2"/>
        <v>0.40472830392746195</v>
      </c>
      <c r="K22" s="17">
        <f t="shared" si="5"/>
        <v>6.6000000000000003E-2</v>
      </c>
      <c r="L22" s="17">
        <f t="shared" si="6"/>
        <v>0.25690465157330261</v>
      </c>
      <c r="M22" s="16">
        <f t="shared" si="3"/>
        <v>0.36525461971693562</v>
      </c>
      <c r="N22" s="18">
        <f t="shared" si="7"/>
        <v>0.21743096736277628</v>
      </c>
      <c r="O22" s="16" t="s">
        <v>75</v>
      </c>
      <c r="P22" s="18">
        <f t="shared" si="4"/>
        <v>0.71052631578947378</v>
      </c>
      <c r="Q22" s="2">
        <v>1</v>
      </c>
    </row>
    <row r="23" spans="1:145" x14ac:dyDescent="0.25">
      <c r="A23" s="1" t="s">
        <v>114</v>
      </c>
      <c r="B23" s="2">
        <v>1980</v>
      </c>
      <c r="C23" s="2">
        <v>30</v>
      </c>
      <c r="D23" s="2">
        <v>30</v>
      </c>
      <c r="E23" s="2">
        <v>16</v>
      </c>
      <c r="F23" s="13">
        <v>0.25</v>
      </c>
      <c r="G23" s="14">
        <f t="shared" si="0"/>
        <v>4</v>
      </c>
      <c r="H23" s="15">
        <f t="shared" si="1"/>
        <v>0.53333333333333333</v>
      </c>
      <c r="I23" s="16">
        <v>3.37</v>
      </c>
      <c r="J23" s="16">
        <f t="shared" si="2"/>
        <v>0.61527500626413656</v>
      </c>
      <c r="K23" s="17">
        <f t="shared" si="5"/>
        <v>4.4246913580246912E-2</v>
      </c>
      <c r="L23" s="17">
        <f t="shared" si="6"/>
        <v>0.21034950339909744</v>
      </c>
      <c r="M23" s="16">
        <f t="shared" si="3"/>
        <v>0.58941293729861932</v>
      </c>
      <c r="N23" s="18">
        <f t="shared" si="7"/>
        <v>0.18448743443358021</v>
      </c>
      <c r="O23" s="16" t="s">
        <v>75</v>
      </c>
      <c r="P23" s="18">
        <f t="shared" si="4"/>
        <v>0.77419354838709686</v>
      </c>
      <c r="Q23" s="2">
        <v>1</v>
      </c>
    </row>
    <row r="24" spans="1:145" x14ac:dyDescent="0.25">
      <c r="A24" s="1" t="s">
        <v>115</v>
      </c>
      <c r="B24" s="2">
        <v>1980</v>
      </c>
      <c r="C24" s="2">
        <v>3</v>
      </c>
      <c r="D24" s="2">
        <v>36</v>
      </c>
      <c r="E24" s="2">
        <v>12</v>
      </c>
      <c r="F24" s="13">
        <v>0.25</v>
      </c>
      <c r="G24" s="14">
        <f t="shared" si="0"/>
        <v>4</v>
      </c>
      <c r="H24" s="15">
        <f t="shared" si="1"/>
        <v>0.33333333333333331</v>
      </c>
      <c r="I24" s="16">
        <v>0.96</v>
      </c>
      <c r="J24" s="16">
        <f t="shared" si="2"/>
        <v>0.16</v>
      </c>
      <c r="K24" s="17">
        <f t="shared" si="5"/>
        <v>3.292181069958848E-2</v>
      </c>
      <c r="L24" s="17">
        <f t="shared" si="6"/>
        <v>0.18144368465060579</v>
      </c>
      <c r="M24" s="16">
        <f t="shared" si="3"/>
        <v>0.13857142857142857</v>
      </c>
      <c r="N24" s="18">
        <f t="shared" si="7"/>
        <v>0.16001511322203435</v>
      </c>
      <c r="O24" s="16" t="s">
        <v>75</v>
      </c>
      <c r="P24" s="18">
        <f t="shared" si="4"/>
        <v>0.60000000000000009</v>
      </c>
      <c r="Q24" s="2">
        <v>1</v>
      </c>
    </row>
    <row r="25" spans="1:145" x14ac:dyDescent="0.25">
      <c r="A25" s="1" t="s">
        <v>116</v>
      </c>
      <c r="B25" s="2">
        <v>1981</v>
      </c>
      <c r="C25" s="2">
        <v>4</v>
      </c>
      <c r="D25" s="2">
        <v>32</v>
      </c>
      <c r="E25" s="2">
        <v>14</v>
      </c>
      <c r="F25" s="13">
        <v>0.25</v>
      </c>
      <c r="G25" s="14">
        <f t="shared" si="0"/>
        <v>4</v>
      </c>
      <c r="H25" s="15">
        <f t="shared" si="1"/>
        <v>0.4375</v>
      </c>
      <c r="I25" s="16">
        <v>2.25</v>
      </c>
      <c r="J25" s="16">
        <f t="shared" si="2"/>
        <v>0.39774756441743297</v>
      </c>
      <c r="K25" s="17">
        <f t="shared" si="5"/>
        <v>4.1015625E-2</v>
      </c>
      <c r="L25" s="17">
        <f t="shared" si="6"/>
        <v>0.20252314682524564</v>
      </c>
      <c r="M25" s="16">
        <f t="shared" si="3"/>
        <v>0.37355401603033622</v>
      </c>
      <c r="N25" s="18">
        <f t="shared" si="7"/>
        <v>0.17832959843814886</v>
      </c>
      <c r="O25" s="16" t="s">
        <v>75</v>
      </c>
      <c r="P25" s="18">
        <f t="shared" si="4"/>
        <v>0.7</v>
      </c>
      <c r="Q25" s="2">
        <v>0</v>
      </c>
    </row>
    <row r="26" spans="1:145" x14ac:dyDescent="0.25">
      <c r="A26" s="1" t="s">
        <v>117</v>
      </c>
      <c r="B26" s="2">
        <v>1981</v>
      </c>
      <c r="C26" s="2">
        <v>40</v>
      </c>
      <c r="D26" s="2">
        <v>40</v>
      </c>
      <c r="E26" s="2">
        <v>11</v>
      </c>
      <c r="F26" s="13">
        <v>0.25</v>
      </c>
      <c r="G26" s="14">
        <f t="shared" si="0"/>
        <v>4</v>
      </c>
      <c r="H26" s="15">
        <f t="shared" si="1"/>
        <v>0.27500000000000002</v>
      </c>
      <c r="I26" s="16">
        <v>0.18</v>
      </c>
      <c r="J26" s="16">
        <f t="shared" si="2"/>
        <v>2.8460498941515412E-2</v>
      </c>
      <c r="K26" s="17">
        <f t="shared" si="5"/>
        <v>2.6583333333333334E-2</v>
      </c>
      <c r="L26" s="17">
        <f t="shared" si="6"/>
        <v>0.16304396135194132</v>
      </c>
      <c r="M26" s="16">
        <f t="shared" si="3"/>
        <v>9.2297297107461797E-3</v>
      </c>
      <c r="N26" s="18">
        <f t="shared" si="7"/>
        <v>0.14381319212117211</v>
      </c>
      <c r="O26" s="16" t="s">
        <v>75</v>
      </c>
      <c r="P26" s="18">
        <f t="shared" si="4"/>
        <v>0.53225806451612911</v>
      </c>
      <c r="Q26" s="2">
        <v>1</v>
      </c>
    </row>
    <row r="27" spans="1:145" x14ac:dyDescent="0.25">
      <c r="A27" s="1" t="s">
        <v>118</v>
      </c>
      <c r="B27" s="2">
        <v>1981</v>
      </c>
      <c r="C27" s="2">
        <v>40</v>
      </c>
      <c r="D27" s="2">
        <v>40</v>
      </c>
      <c r="E27" s="2">
        <v>13</v>
      </c>
      <c r="F27" s="13">
        <v>0.25</v>
      </c>
      <c r="G27" s="14">
        <f t="shared" si="0"/>
        <v>4</v>
      </c>
      <c r="H27" s="15">
        <f t="shared" si="1"/>
        <v>0.32500000000000001</v>
      </c>
      <c r="I27" s="16">
        <v>0.91</v>
      </c>
      <c r="J27" s="16">
        <f t="shared" si="2"/>
        <v>0.14388363353766126</v>
      </c>
      <c r="K27" s="17">
        <f t="shared" si="5"/>
        <v>2.9250000000000002E-2</v>
      </c>
      <c r="L27" s="17">
        <f t="shared" si="6"/>
        <v>0.17102631376487071</v>
      </c>
      <c r="M27" s="16">
        <f t="shared" si="3"/>
        <v>0.12465286430689203</v>
      </c>
      <c r="N27" s="18">
        <f t="shared" si="7"/>
        <v>0.15179554453410149</v>
      </c>
      <c r="O27" s="16" t="s">
        <v>75</v>
      </c>
      <c r="P27" s="18">
        <f t="shared" si="4"/>
        <v>0.59090909090909094</v>
      </c>
      <c r="Q27" s="2">
        <v>1</v>
      </c>
    </row>
    <row r="28" spans="1:145" x14ac:dyDescent="0.25">
      <c r="A28" s="1" t="s">
        <v>119</v>
      </c>
      <c r="B28" s="2">
        <v>1982</v>
      </c>
      <c r="C28" s="2">
        <v>32</v>
      </c>
      <c r="D28" s="2">
        <v>32</v>
      </c>
      <c r="E28" s="2">
        <v>9</v>
      </c>
      <c r="F28" s="13">
        <v>0.25</v>
      </c>
      <c r="G28" s="14">
        <f t="shared" si="0"/>
        <v>4</v>
      </c>
      <c r="H28" s="15">
        <f t="shared" si="1"/>
        <v>0.28125</v>
      </c>
      <c r="I28" s="16">
        <v>0.2</v>
      </c>
      <c r="J28" s="16">
        <f t="shared" si="2"/>
        <v>3.5355339059327376E-2</v>
      </c>
      <c r="K28" s="17">
        <f t="shared" si="5"/>
        <v>3.369140625E-2</v>
      </c>
      <c r="L28" s="17">
        <f t="shared" si="6"/>
        <v>0.18355218944485516</v>
      </c>
      <c r="M28" s="16">
        <f t="shared" si="3"/>
        <v>1.1161790672230602E-2</v>
      </c>
      <c r="N28" s="18">
        <f t="shared" si="7"/>
        <v>0.15935864105775838</v>
      </c>
      <c r="O28" s="16" t="s">
        <v>75</v>
      </c>
      <c r="P28" s="18">
        <f t="shared" si="4"/>
        <v>0.54</v>
      </c>
      <c r="Q28" s="2">
        <v>1</v>
      </c>
    </row>
    <row r="29" spans="1:145" x14ac:dyDescent="0.25">
      <c r="A29" s="1" t="s">
        <v>120</v>
      </c>
      <c r="B29" s="2">
        <v>1982</v>
      </c>
      <c r="C29" s="2">
        <v>26</v>
      </c>
      <c r="D29" s="2">
        <v>26</v>
      </c>
      <c r="E29" s="2">
        <v>12</v>
      </c>
      <c r="F29" s="13">
        <v>0.25</v>
      </c>
      <c r="G29" s="14">
        <f t="shared" si="0"/>
        <v>4</v>
      </c>
      <c r="H29" s="15">
        <f t="shared" si="1"/>
        <v>0.46153846153846156</v>
      </c>
      <c r="I29" s="16">
        <v>2.2599999999999998</v>
      </c>
      <c r="J29" s="16">
        <f t="shared" si="2"/>
        <v>0.44322246541229587</v>
      </c>
      <c r="K29" s="17">
        <f t="shared" si="5"/>
        <v>5.097860719162494E-2</v>
      </c>
      <c r="L29" s="17">
        <f t="shared" si="6"/>
        <v>0.2257844263708747</v>
      </c>
      <c r="M29" s="16">
        <f t="shared" si="3"/>
        <v>0.4132224654122959</v>
      </c>
      <c r="N29" s="18">
        <f t="shared" si="7"/>
        <v>0.1957844263708747</v>
      </c>
      <c r="O29" s="16" t="s">
        <v>75</v>
      </c>
      <c r="P29" s="18">
        <f t="shared" si="4"/>
        <v>0.72</v>
      </c>
      <c r="Q29" s="2">
        <v>1</v>
      </c>
    </row>
    <row r="30" spans="1:145" x14ac:dyDescent="0.25">
      <c r="A30" s="1" t="s">
        <v>43</v>
      </c>
      <c r="B30" s="2">
        <v>1982</v>
      </c>
      <c r="D30" s="2">
        <v>20</v>
      </c>
      <c r="E30" s="2">
        <v>7</v>
      </c>
      <c r="F30" s="13">
        <v>0.25</v>
      </c>
      <c r="G30" s="14">
        <f t="shared" si="0"/>
        <v>4</v>
      </c>
      <c r="H30" s="15">
        <f t="shared" si="1"/>
        <v>0.35</v>
      </c>
      <c r="I30" s="16">
        <v>0.77</v>
      </c>
      <c r="J30" s="16">
        <f t="shared" si="2"/>
        <v>0.1721772342674838</v>
      </c>
      <c r="K30" s="17">
        <f t="shared" si="5"/>
        <v>6.066666666666666E-2</v>
      </c>
      <c r="L30" s="17">
        <f t="shared" si="6"/>
        <v>0.24630604269214887</v>
      </c>
      <c r="M30" s="16">
        <f t="shared" si="3"/>
        <v>0.1327035500569575</v>
      </c>
      <c r="N30" s="18">
        <f t="shared" si="7"/>
        <v>0.20683235848162257</v>
      </c>
      <c r="O30" s="16" t="s">
        <v>75</v>
      </c>
      <c r="P30" s="18">
        <f t="shared" si="4"/>
        <v>0.61764705882352933</v>
      </c>
      <c r="Q30" s="2">
        <v>0</v>
      </c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17"/>
      <c r="AZ30" s="17"/>
      <c r="BA30" s="17"/>
      <c r="BB30" s="17"/>
      <c r="BC30" s="17"/>
      <c r="BD30" s="17"/>
      <c r="BE30" s="17"/>
      <c r="BF30" s="17"/>
      <c r="BG30" s="17"/>
      <c r="BH30" s="17"/>
      <c r="BI30" s="17"/>
      <c r="BJ30" s="17"/>
      <c r="BK30" s="17"/>
      <c r="BL30" s="17"/>
      <c r="BM30" s="17"/>
      <c r="BN30" s="17"/>
      <c r="BO30" s="17"/>
      <c r="BP30" s="17"/>
      <c r="BQ30" s="17"/>
      <c r="BR30" s="17"/>
      <c r="BS30" s="17"/>
      <c r="BT30" s="17"/>
      <c r="BU30" s="17"/>
      <c r="BV30" s="17"/>
      <c r="BW30" s="17"/>
      <c r="BX30" s="17"/>
      <c r="BY30" s="17"/>
      <c r="BZ30" s="17"/>
      <c r="CA30" s="17"/>
      <c r="CB30" s="17"/>
      <c r="CC30" s="17"/>
      <c r="CD30" s="17"/>
      <c r="CE30" s="17"/>
      <c r="CF30" s="17"/>
      <c r="CG30" s="17"/>
      <c r="CH30" s="17"/>
      <c r="CI30" s="17"/>
      <c r="CJ30" s="17"/>
      <c r="CK30" s="17"/>
      <c r="CL30" s="17"/>
      <c r="CM30" s="17"/>
      <c r="CN30" s="17"/>
      <c r="CO30" s="17"/>
      <c r="CP30" s="17"/>
      <c r="CQ30" s="17"/>
      <c r="CR30" s="17"/>
      <c r="CS30" s="17"/>
      <c r="CT30" s="17"/>
      <c r="CU30" s="17"/>
      <c r="CV30" s="17"/>
      <c r="CW30" s="17"/>
      <c r="CX30" s="17"/>
      <c r="CY30" s="17"/>
      <c r="CZ30" s="17"/>
      <c r="DA30" s="17"/>
      <c r="DB30" s="17"/>
      <c r="DC30" s="17"/>
      <c r="DD30" s="17"/>
      <c r="DE30" s="17"/>
      <c r="DF30" s="17"/>
      <c r="DG30" s="17"/>
      <c r="DH30" s="17"/>
      <c r="DI30" s="17"/>
      <c r="DJ30" s="17"/>
      <c r="DK30" s="17"/>
      <c r="DL30" s="17"/>
      <c r="DM30" s="17"/>
      <c r="DN30" s="17"/>
      <c r="DO30" s="17"/>
      <c r="DP30" s="17"/>
      <c r="DQ30" s="17"/>
      <c r="DR30" s="17"/>
      <c r="DS30" s="17"/>
      <c r="DT30" s="17"/>
      <c r="DU30" s="17"/>
      <c r="DV30" s="17"/>
      <c r="DW30" s="17"/>
      <c r="DX30" s="17"/>
      <c r="DY30" s="17"/>
      <c r="DZ30" s="17"/>
      <c r="EA30" s="17"/>
      <c r="EB30" s="17"/>
      <c r="EC30" s="17"/>
      <c r="ED30" s="17"/>
      <c r="EE30" s="17"/>
      <c r="EF30" s="17"/>
      <c r="EG30" s="17"/>
      <c r="EH30" s="17"/>
      <c r="EI30" s="17"/>
      <c r="EJ30" s="17"/>
      <c r="EK30" s="17"/>
      <c r="EL30" s="17"/>
      <c r="EM30" s="17"/>
      <c r="EN30" s="17"/>
      <c r="EO30" s="17"/>
    </row>
    <row r="31" spans="1:145" x14ac:dyDescent="0.25">
      <c r="A31" s="1" t="s">
        <v>44</v>
      </c>
      <c r="B31" s="2">
        <v>1982</v>
      </c>
      <c r="D31" s="2">
        <v>44</v>
      </c>
      <c r="E31" s="2">
        <v>18</v>
      </c>
      <c r="F31" s="13">
        <v>0.25</v>
      </c>
      <c r="G31" s="14">
        <f t="shared" si="0"/>
        <v>4</v>
      </c>
      <c r="H31" s="15">
        <f t="shared" si="1"/>
        <v>0.40909090909090912</v>
      </c>
      <c r="I31" s="16">
        <v>2.2599999999999998</v>
      </c>
      <c r="J31" s="16">
        <f t="shared" si="2"/>
        <v>0.34070781937287287</v>
      </c>
      <c r="K31" s="17">
        <f t="shared" si="5"/>
        <v>2.930127723516153E-2</v>
      </c>
      <c r="L31" s="17">
        <f t="shared" si="6"/>
        <v>0.17117615848932213</v>
      </c>
      <c r="M31" s="16">
        <f t="shared" si="3"/>
        <v>0.32326595890775661</v>
      </c>
      <c r="N31" s="18">
        <f t="shared" si="7"/>
        <v>0.15373429802420585</v>
      </c>
      <c r="O31" s="16" t="s">
        <v>76</v>
      </c>
      <c r="P31" s="18">
        <f t="shared" si="4"/>
        <v>0.67499999999999993</v>
      </c>
      <c r="Q31" s="2">
        <v>0</v>
      </c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7"/>
      <c r="AW31" s="17"/>
      <c r="AX31" s="17"/>
      <c r="AY31" s="17"/>
      <c r="AZ31" s="17"/>
      <c r="BA31" s="17"/>
      <c r="BB31" s="17"/>
      <c r="BC31" s="17"/>
      <c r="BD31" s="17"/>
      <c r="BE31" s="17"/>
      <c r="BF31" s="17"/>
      <c r="BG31" s="17"/>
      <c r="BH31" s="17"/>
      <c r="BI31" s="17"/>
      <c r="BJ31" s="17"/>
      <c r="BK31" s="17"/>
      <c r="BL31" s="17"/>
      <c r="BM31" s="17"/>
      <c r="BN31" s="17"/>
      <c r="BO31" s="17"/>
      <c r="BP31" s="17"/>
      <c r="BQ31" s="17"/>
      <c r="BR31" s="17"/>
      <c r="BS31" s="17"/>
      <c r="BT31" s="17"/>
      <c r="BU31" s="17"/>
      <c r="BV31" s="17"/>
      <c r="BW31" s="17"/>
      <c r="BX31" s="17"/>
      <c r="BY31" s="17"/>
      <c r="BZ31" s="17"/>
      <c r="CA31" s="17"/>
      <c r="CB31" s="17"/>
      <c r="CC31" s="17"/>
      <c r="CD31" s="17"/>
      <c r="CE31" s="17"/>
      <c r="CF31" s="17"/>
      <c r="CG31" s="17"/>
      <c r="CH31" s="17"/>
      <c r="CI31" s="17"/>
      <c r="CJ31" s="17"/>
      <c r="CK31" s="17"/>
      <c r="CL31" s="17"/>
      <c r="CM31" s="17"/>
      <c r="CN31" s="17"/>
      <c r="CO31" s="17"/>
      <c r="CP31" s="17"/>
      <c r="CQ31" s="17"/>
      <c r="CR31" s="17"/>
      <c r="CS31" s="17"/>
      <c r="CT31" s="17"/>
      <c r="CU31" s="17"/>
      <c r="CV31" s="17"/>
      <c r="CW31" s="17"/>
      <c r="CX31" s="17"/>
      <c r="CY31" s="17"/>
      <c r="CZ31" s="17"/>
      <c r="DA31" s="17"/>
      <c r="DB31" s="17"/>
      <c r="DC31" s="17"/>
      <c r="DD31" s="17"/>
      <c r="DE31" s="17"/>
      <c r="DF31" s="17"/>
      <c r="DG31" s="17"/>
      <c r="DH31" s="17"/>
      <c r="DI31" s="17"/>
      <c r="DJ31" s="17"/>
      <c r="DK31" s="17"/>
      <c r="DL31" s="17"/>
      <c r="DM31" s="17"/>
      <c r="DN31" s="17"/>
      <c r="DO31" s="17"/>
      <c r="DP31" s="17"/>
      <c r="DQ31" s="17"/>
      <c r="DR31" s="17"/>
      <c r="DS31" s="17"/>
      <c r="DT31" s="17"/>
      <c r="DU31" s="17"/>
      <c r="DV31" s="17"/>
      <c r="DW31" s="17"/>
      <c r="DX31" s="17"/>
      <c r="DY31" s="17"/>
      <c r="DZ31" s="17"/>
      <c r="EA31" s="17"/>
      <c r="EB31" s="17"/>
      <c r="EC31" s="17"/>
      <c r="ED31" s="17"/>
      <c r="EE31" s="17"/>
      <c r="EF31" s="17"/>
      <c r="EG31" s="17"/>
      <c r="EH31" s="17"/>
      <c r="EI31" s="17"/>
      <c r="EJ31" s="17"/>
      <c r="EK31" s="17"/>
      <c r="EL31" s="17"/>
      <c r="EM31" s="17"/>
      <c r="EN31" s="17"/>
      <c r="EO31" s="17"/>
    </row>
    <row r="32" spans="1:145" x14ac:dyDescent="0.25">
      <c r="A32" s="5">
        <v>1</v>
      </c>
      <c r="B32" s="2">
        <v>1983</v>
      </c>
      <c r="D32" s="14">
        <v>22</v>
      </c>
      <c r="E32" s="2">
        <v>8</v>
      </c>
      <c r="F32" s="13">
        <v>0.25</v>
      </c>
      <c r="G32" s="14">
        <f t="shared" si="0"/>
        <v>4</v>
      </c>
      <c r="H32" s="15">
        <f t="shared" si="1"/>
        <v>0.36363636363636365</v>
      </c>
      <c r="I32" s="16">
        <v>0.98</v>
      </c>
      <c r="J32" s="16">
        <f t="shared" si="2"/>
        <v>0.20893670202849821</v>
      </c>
      <c r="K32" s="17">
        <f t="shared" si="5"/>
        <v>5.6098171800651138E-2</v>
      </c>
      <c r="L32" s="17">
        <f t="shared" si="6"/>
        <v>0.23685052628324713</v>
      </c>
      <c r="M32" s="16">
        <f t="shared" si="3"/>
        <v>0.17322241631421248</v>
      </c>
      <c r="N32" s="18">
        <f t="shared" si="7"/>
        <v>0.2011362405689614</v>
      </c>
      <c r="O32" s="16" t="s">
        <v>75</v>
      </c>
      <c r="P32" s="18">
        <f t="shared" si="4"/>
        <v>0.63157894736842102</v>
      </c>
      <c r="Q32" s="2">
        <v>0</v>
      </c>
    </row>
    <row r="33" spans="1:145" x14ac:dyDescent="0.25">
      <c r="A33" s="1" t="s">
        <v>37</v>
      </c>
      <c r="B33" s="2">
        <v>1984</v>
      </c>
      <c r="D33" s="2">
        <v>32</v>
      </c>
      <c r="E33" s="2">
        <v>11</v>
      </c>
      <c r="F33" s="13">
        <v>0.25</v>
      </c>
      <c r="G33" s="14">
        <f t="shared" si="0"/>
        <v>4</v>
      </c>
      <c r="H33" s="15">
        <f t="shared" si="1"/>
        <v>0.34375</v>
      </c>
      <c r="I33" s="16">
        <v>1.02</v>
      </c>
      <c r="J33" s="16">
        <f t="shared" si="2"/>
        <v>0.18031222920256962</v>
      </c>
      <c r="K33" s="17">
        <f t="shared" si="5"/>
        <v>3.759765625E-2</v>
      </c>
      <c r="L33" s="17">
        <f t="shared" si="6"/>
        <v>0.19390115071860714</v>
      </c>
      <c r="M33" s="16">
        <f t="shared" si="3"/>
        <v>0.15611868081547284</v>
      </c>
      <c r="N33" s="18">
        <f t="shared" si="7"/>
        <v>0.16970760233151036</v>
      </c>
      <c r="O33" s="16" t="s">
        <v>74</v>
      </c>
      <c r="P33" s="18">
        <f t="shared" si="4"/>
        <v>0.61111111111111116</v>
      </c>
      <c r="Q33" s="2">
        <v>0</v>
      </c>
      <c r="AG33" s="17"/>
      <c r="AH33" s="17"/>
      <c r="AI33" s="17"/>
      <c r="AJ33" s="17"/>
      <c r="AK33" s="17"/>
      <c r="AL33" s="17"/>
      <c r="AM33" s="17"/>
      <c r="AN33" s="17"/>
      <c r="AO33" s="17"/>
      <c r="AP33" s="17"/>
      <c r="AQ33" s="17"/>
      <c r="AR33" s="17"/>
      <c r="AS33" s="17"/>
      <c r="AT33" s="17"/>
      <c r="AU33" s="17"/>
      <c r="AV33" s="17"/>
      <c r="AW33" s="17"/>
      <c r="AX33" s="17"/>
      <c r="AY33" s="17"/>
      <c r="AZ33" s="17"/>
      <c r="BA33" s="17"/>
      <c r="BB33" s="17"/>
      <c r="BC33" s="17"/>
      <c r="BD33" s="17"/>
      <c r="BE33" s="17"/>
      <c r="BF33" s="17"/>
      <c r="BG33" s="17"/>
      <c r="BH33" s="17"/>
      <c r="BI33" s="17"/>
      <c r="BJ33" s="17"/>
      <c r="BK33" s="17"/>
      <c r="BL33" s="17"/>
      <c r="BM33" s="17"/>
      <c r="BN33" s="17"/>
      <c r="BO33" s="17"/>
      <c r="BP33" s="17"/>
      <c r="BQ33" s="17"/>
      <c r="BR33" s="17"/>
      <c r="BS33" s="17"/>
      <c r="BT33" s="17"/>
      <c r="BU33" s="17"/>
      <c r="BV33" s="17"/>
      <c r="BW33" s="17"/>
      <c r="BX33" s="17"/>
      <c r="BY33" s="17"/>
      <c r="BZ33" s="17"/>
      <c r="CA33" s="17"/>
      <c r="CB33" s="17"/>
      <c r="CC33" s="17"/>
      <c r="CD33" s="17"/>
      <c r="CE33" s="17"/>
      <c r="CF33" s="17"/>
      <c r="CG33" s="17"/>
      <c r="CH33" s="17"/>
      <c r="CI33" s="17"/>
      <c r="CJ33" s="17"/>
      <c r="CK33" s="17"/>
      <c r="CL33" s="17"/>
      <c r="CM33" s="17"/>
      <c r="CN33" s="17"/>
      <c r="CO33" s="17"/>
      <c r="CP33" s="17"/>
      <c r="CQ33" s="17"/>
      <c r="CR33" s="17"/>
      <c r="CS33" s="17"/>
      <c r="CT33" s="17"/>
      <c r="CU33" s="17"/>
      <c r="CV33" s="17"/>
      <c r="CW33" s="17"/>
      <c r="CX33" s="17"/>
      <c r="CY33" s="17"/>
      <c r="CZ33" s="17"/>
      <c r="DA33" s="17"/>
      <c r="DB33" s="17"/>
      <c r="DC33" s="17"/>
      <c r="DD33" s="17"/>
      <c r="DE33" s="17"/>
      <c r="DF33" s="17"/>
      <c r="DG33" s="17"/>
      <c r="DH33" s="17"/>
      <c r="DI33" s="17"/>
      <c r="DJ33" s="17"/>
      <c r="DK33" s="17"/>
      <c r="DL33" s="17"/>
      <c r="DM33" s="17"/>
      <c r="DN33" s="17"/>
      <c r="DO33" s="17"/>
      <c r="DP33" s="17"/>
      <c r="DQ33" s="17"/>
      <c r="DR33" s="17"/>
      <c r="DS33" s="17"/>
      <c r="DT33" s="17"/>
      <c r="DU33" s="17"/>
      <c r="DV33" s="17"/>
      <c r="DW33" s="17"/>
      <c r="DX33" s="17"/>
      <c r="DY33" s="17"/>
      <c r="DZ33" s="17"/>
      <c r="EA33" s="17"/>
      <c r="EB33" s="17"/>
      <c r="EC33" s="17"/>
      <c r="ED33" s="17"/>
      <c r="EE33" s="17"/>
      <c r="EF33" s="17"/>
      <c r="EG33" s="17"/>
      <c r="EH33" s="17"/>
      <c r="EI33" s="17"/>
      <c r="EJ33" s="17"/>
      <c r="EK33" s="17"/>
      <c r="EL33" s="17"/>
      <c r="EM33" s="17"/>
      <c r="EN33" s="17"/>
      <c r="EO33" s="17"/>
    </row>
    <row r="34" spans="1:145" x14ac:dyDescent="0.25">
      <c r="A34" s="1" t="s">
        <v>88</v>
      </c>
      <c r="B34" s="2">
        <v>1984</v>
      </c>
      <c r="D34" s="2">
        <v>10</v>
      </c>
      <c r="E34" s="2">
        <v>6</v>
      </c>
      <c r="F34" s="13">
        <v>0.25</v>
      </c>
      <c r="G34" s="14">
        <f t="shared" ref="G34:G65" si="8">1/F34</f>
        <v>4</v>
      </c>
      <c r="H34" s="15">
        <f t="shared" ref="H34:H65" si="9">E34/D34</f>
        <v>0.6</v>
      </c>
      <c r="I34" s="16">
        <v>2.5499999999999998</v>
      </c>
      <c r="J34" s="16">
        <f t="shared" ref="J34:J65" si="10">I34/SQRT(D34)</f>
        <v>0.8063808033429366</v>
      </c>
      <c r="K34" s="17">
        <f t="shared" si="5"/>
        <v>0.128</v>
      </c>
      <c r="L34" s="17">
        <f t="shared" si="6"/>
        <v>0.35777087639996635</v>
      </c>
      <c r="M34" s="16">
        <f t="shared" ref="M34:M65" si="11">J34*1-(3/(4*(D34-1)))</f>
        <v>0.72304747000960323</v>
      </c>
      <c r="N34" s="18">
        <f t="shared" si="7"/>
        <v>0.27443754306663304</v>
      </c>
      <c r="O34" s="16" t="s">
        <v>75</v>
      </c>
      <c r="P34" s="18">
        <f t="shared" ref="P34:P65" si="12">H34*(G34-1)/(H34*(G34-2)+1)</f>
        <v>0.81818181818181801</v>
      </c>
      <c r="Q34" s="2">
        <v>0</v>
      </c>
      <c r="AG34" s="17"/>
      <c r="AH34" s="17"/>
      <c r="AI34" s="17"/>
      <c r="AJ34" s="17"/>
      <c r="AK34" s="17"/>
      <c r="AL34" s="17"/>
      <c r="AM34" s="17"/>
      <c r="AN34" s="17"/>
      <c r="AO34" s="17"/>
      <c r="AP34" s="17"/>
      <c r="AQ34" s="17"/>
      <c r="AR34" s="17"/>
      <c r="AS34" s="17"/>
      <c r="AT34" s="17"/>
      <c r="AU34" s="17"/>
      <c r="AV34" s="17"/>
      <c r="AW34" s="17"/>
      <c r="AX34" s="17"/>
      <c r="AY34" s="17"/>
      <c r="AZ34" s="17"/>
      <c r="BA34" s="17"/>
      <c r="BB34" s="17"/>
      <c r="BC34" s="17"/>
      <c r="BD34" s="17"/>
      <c r="BE34" s="17"/>
      <c r="BF34" s="17"/>
      <c r="BG34" s="17"/>
      <c r="BH34" s="17"/>
      <c r="BI34" s="17"/>
      <c r="BJ34" s="17"/>
      <c r="BK34" s="17"/>
      <c r="BL34" s="17"/>
      <c r="BM34" s="17"/>
      <c r="BN34" s="17"/>
      <c r="BO34" s="17"/>
      <c r="BP34" s="17"/>
      <c r="BQ34" s="17"/>
      <c r="BR34" s="17"/>
      <c r="BS34" s="17"/>
      <c r="BT34" s="17"/>
      <c r="BU34" s="17"/>
      <c r="BV34" s="17"/>
      <c r="BW34" s="17"/>
      <c r="BX34" s="17"/>
      <c r="BY34" s="17"/>
      <c r="BZ34" s="17"/>
      <c r="CA34" s="17"/>
      <c r="CB34" s="17"/>
      <c r="CC34" s="17"/>
      <c r="CD34" s="17"/>
      <c r="CE34" s="17"/>
      <c r="CF34" s="17"/>
      <c r="CG34" s="17"/>
      <c r="CH34" s="17"/>
      <c r="CI34" s="17"/>
      <c r="CJ34" s="17"/>
      <c r="CK34" s="17"/>
      <c r="CL34" s="17"/>
      <c r="CM34" s="17"/>
      <c r="CN34" s="17"/>
      <c r="CO34" s="17"/>
      <c r="CP34" s="17"/>
      <c r="CQ34" s="17"/>
      <c r="CR34" s="17"/>
      <c r="CS34" s="17"/>
      <c r="CT34" s="17"/>
      <c r="CU34" s="17"/>
      <c r="CV34" s="17"/>
      <c r="CW34" s="17"/>
      <c r="CX34" s="17"/>
      <c r="CY34" s="17"/>
      <c r="CZ34" s="17"/>
      <c r="DA34" s="17"/>
      <c r="DB34" s="17"/>
      <c r="DC34" s="17"/>
      <c r="DD34" s="17"/>
      <c r="DE34" s="17"/>
      <c r="DF34" s="17"/>
      <c r="DG34" s="17"/>
      <c r="DH34" s="17"/>
      <c r="DI34" s="17"/>
      <c r="DJ34" s="17"/>
      <c r="DK34" s="17"/>
      <c r="DL34" s="17"/>
      <c r="DM34" s="17"/>
      <c r="DN34" s="17"/>
      <c r="DO34" s="17"/>
      <c r="DP34" s="17"/>
      <c r="DQ34" s="17"/>
      <c r="DR34" s="17"/>
      <c r="DS34" s="17"/>
      <c r="DT34" s="17"/>
      <c r="DU34" s="17"/>
      <c r="DV34" s="17"/>
      <c r="DW34" s="17"/>
      <c r="DX34" s="17"/>
      <c r="DY34" s="17"/>
      <c r="DZ34" s="17"/>
      <c r="EA34" s="17"/>
      <c r="EB34" s="17"/>
      <c r="EC34" s="17"/>
      <c r="ED34" s="17"/>
      <c r="EE34" s="17"/>
      <c r="EF34" s="17"/>
      <c r="EG34" s="17"/>
      <c r="EH34" s="17"/>
      <c r="EI34" s="17"/>
      <c r="EJ34" s="17"/>
      <c r="EK34" s="17"/>
      <c r="EL34" s="17"/>
      <c r="EM34" s="17"/>
      <c r="EN34" s="17"/>
      <c r="EO34" s="17"/>
    </row>
    <row r="35" spans="1:145" s="24" customFormat="1" x14ac:dyDescent="0.25">
      <c r="A35" s="1" t="s">
        <v>38</v>
      </c>
      <c r="B35" s="2">
        <v>1985</v>
      </c>
      <c r="C35" s="2"/>
      <c r="D35" s="2">
        <v>70</v>
      </c>
      <c r="E35" s="2">
        <v>19</v>
      </c>
      <c r="F35" s="13">
        <v>0.25</v>
      </c>
      <c r="G35" s="14">
        <f t="shared" si="8"/>
        <v>4</v>
      </c>
      <c r="H35" s="15">
        <f t="shared" si="9"/>
        <v>0.27142857142857141</v>
      </c>
      <c r="I35" s="16">
        <v>0.28000000000000003</v>
      </c>
      <c r="J35" s="16">
        <f t="shared" si="10"/>
        <v>3.3466401061363026E-2</v>
      </c>
      <c r="K35" s="17">
        <f t="shared" si="5"/>
        <v>1.5067055393586007E-2</v>
      </c>
      <c r="L35" s="17">
        <f t="shared" si="6"/>
        <v>0.12274793437604564</v>
      </c>
      <c r="M35" s="16">
        <f t="shared" si="11"/>
        <v>2.2596835843971722E-2</v>
      </c>
      <c r="N35" s="18">
        <f t="shared" si="7"/>
        <v>0.11187836915865434</v>
      </c>
      <c r="O35" s="16" t="s">
        <v>75</v>
      </c>
      <c r="P35" s="18">
        <f t="shared" si="12"/>
        <v>0.52777777777777779</v>
      </c>
      <c r="Q35" s="14">
        <v>0</v>
      </c>
      <c r="R35" s="17"/>
      <c r="S35" s="23"/>
      <c r="T35" s="23"/>
      <c r="U35" s="23"/>
      <c r="V35" s="23"/>
      <c r="W35" s="23"/>
      <c r="X35" s="23"/>
      <c r="Y35" s="23"/>
      <c r="Z35" s="23"/>
      <c r="AA35" s="23"/>
      <c r="AB35" s="23"/>
      <c r="AC35" s="23"/>
      <c r="AD35" s="23"/>
      <c r="AE35" s="23"/>
      <c r="AF35" s="23"/>
      <c r="AG35" s="17"/>
      <c r="AH35" s="17"/>
      <c r="AI35" s="17"/>
      <c r="AJ35" s="17"/>
      <c r="AK35" s="17"/>
      <c r="AL35" s="17"/>
      <c r="AM35" s="17"/>
      <c r="AN35" s="17"/>
      <c r="AO35" s="17"/>
      <c r="AP35" s="17"/>
      <c r="AQ35" s="17"/>
      <c r="AR35" s="17"/>
      <c r="AS35" s="17"/>
      <c r="AT35" s="17"/>
      <c r="AU35" s="17"/>
      <c r="AV35" s="17"/>
      <c r="AW35" s="17"/>
      <c r="AX35" s="17"/>
      <c r="AY35" s="17"/>
      <c r="AZ35" s="17"/>
      <c r="BA35" s="17"/>
      <c r="BB35" s="17"/>
      <c r="BC35" s="17"/>
      <c r="BD35" s="17"/>
      <c r="BE35" s="17"/>
      <c r="BF35" s="17"/>
      <c r="BG35" s="17"/>
      <c r="BH35" s="17"/>
      <c r="BI35" s="17"/>
      <c r="BJ35" s="17"/>
      <c r="BK35" s="17"/>
      <c r="BL35" s="17"/>
      <c r="BM35" s="17"/>
      <c r="BN35" s="17"/>
      <c r="BO35" s="17"/>
      <c r="BP35" s="17"/>
      <c r="BQ35" s="17"/>
      <c r="BR35" s="17"/>
      <c r="BS35" s="17"/>
      <c r="BT35" s="17"/>
      <c r="BU35" s="17"/>
      <c r="BV35" s="17"/>
      <c r="BW35" s="17"/>
      <c r="BX35" s="17"/>
      <c r="BY35" s="17"/>
      <c r="BZ35" s="17"/>
      <c r="CA35" s="17"/>
      <c r="CB35" s="17"/>
      <c r="CC35" s="17"/>
      <c r="CD35" s="17"/>
      <c r="CE35" s="17"/>
      <c r="CF35" s="17"/>
      <c r="CG35" s="17"/>
      <c r="CH35" s="17"/>
      <c r="CI35" s="17"/>
      <c r="CJ35" s="17"/>
      <c r="CK35" s="17"/>
      <c r="CL35" s="17"/>
      <c r="CM35" s="17"/>
      <c r="CN35" s="17"/>
      <c r="CO35" s="17"/>
      <c r="CP35" s="17"/>
      <c r="CQ35" s="17"/>
      <c r="CR35" s="17"/>
      <c r="CS35" s="17"/>
      <c r="CT35" s="17"/>
      <c r="CU35" s="17"/>
      <c r="CV35" s="17"/>
      <c r="CW35" s="17"/>
      <c r="CX35" s="17"/>
      <c r="CY35" s="17"/>
      <c r="CZ35" s="17"/>
      <c r="DA35" s="17"/>
      <c r="DB35" s="17"/>
      <c r="DC35" s="17"/>
      <c r="DD35" s="17"/>
      <c r="DE35" s="17"/>
      <c r="DF35" s="17"/>
      <c r="DG35" s="17"/>
      <c r="DH35" s="17"/>
      <c r="DI35" s="17"/>
      <c r="DJ35" s="17"/>
      <c r="DK35" s="17"/>
      <c r="DL35" s="17"/>
      <c r="DM35" s="17"/>
      <c r="DN35" s="17"/>
      <c r="DO35" s="17"/>
      <c r="DP35" s="17"/>
      <c r="DQ35" s="17"/>
      <c r="DR35" s="17"/>
      <c r="DS35" s="17"/>
      <c r="DT35" s="17"/>
      <c r="DU35" s="17"/>
      <c r="DV35" s="17"/>
      <c r="DW35" s="17"/>
      <c r="DX35" s="17"/>
      <c r="DY35" s="17"/>
      <c r="DZ35" s="17"/>
      <c r="EA35" s="17"/>
      <c r="EB35" s="17"/>
      <c r="EC35" s="17"/>
      <c r="ED35" s="17"/>
      <c r="EE35" s="17"/>
      <c r="EF35" s="17"/>
      <c r="EG35" s="17"/>
      <c r="EH35" s="17"/>
      <c r="EI35" s="17"/>
      <c r="EJ35" s="17"/>
      <c r="EK35" s="17"/>
      <c r="EL35" s="17"/>
      <c r="EM35" s="17"/>
      <c r="EN35" s="17"/>
      <c r="EO35" s="17"/>
    </row>
    <row r="36" spans="1:145" s="24" customFormat="1" x14ac:dyDescent="0.25">
      <c r="A36" s="5">
        <v>2</v>
      </c>
      <c r="B36" s="2">
        <v>1986</v>
      </c>
      <c r="C36" s="2"/>
      <c r="D36" s="14">
        <v>9</v>
      </c>
      <c r="E36" s="2">
        <v>3</v>
      </c>
      <c r="F36" s="13">
        <v>0.25</v>
      </c>
      <c r="G36" s="14">
        <f t="shared" si="8"/>
        <v>4</v>
      </c>
      <c r="H36" s="15">
        <f t="shared" si="9"/>
        <v>0.33333333333333331</v>
      </c>
      <c r="I36" s="16">
        <v>0.56999999999999995</v>
      </c>
      <c r="J36" s="16">
        <f t="shared" si="10"/>
        <v>0.18999999999999997</v>
      </c>
      <c r="K36" s="17">
        <f t="shared" si="5"/>
        <v>0.13168724279835392</v>
      </c>
      <c r="L36" s="17">
        <f t="shared" si="6"/>
        <v>0.36288736930121157</v>
      </c>
      <c r="M36" s="16">
        <f t="shared" si="11"/>
        <v>9.6249999999999974E-2</v>
      </c>
      <c r="N36" s="18">
        <f t="shared" si="7"/>
        <v>0.26913736930121157</v>
      </c>
      <c r="O36" s="16" t="s">
        <v>75</v>
      </c>
      <c r="P36" s="18">
        <f t="shared" si="12"/>
        <v>0.60000000000000009</v>
      </c>
      <c r="Q36" s="2">
        <v>0</v>
      </c>
      <c r="R36" s="17"/>
      <c r="S36" s="23"/>
      <c r="T36" s="23"/>
      <c r="U36" s="23"/>
      <c r="V36" s="23"/>
      <c r="W36" s="23"/>
      <c r="X36" s="23"/>
      <c r="Y36" s="23"/>
      <c r="Z36" s="23"/>
      <c r="AA36" s="23"/>
      <c r="AB36" s="23"/>
      <c r="AC36" s="23"/>
      <c r="AD36" s="23"/>
      <c r="AE36" s="23"/>
      <c r="AF36" s="23"/>
      <c r="AG36" s="23"/>
      <c r="AH36" s="23"/>
      <c r="AI36" s="23"/>
      <c r="AJ36" s="23"/>
      <c r="AK36" s="23"/>
      <c r="AL36" s="23"/>
      <c r="AM36" s="23"/>
      <c r="AN36" s="23"/>
      <c r="AO36" s="23"/>
      <c r="AP36" s="23"/>
      <c r="AQ36" s="23"/>
      <c r="AR36" s="23"/>
      <c r="AS36" s="23"/>
      <c r="AT36" s="23"/>
      <c r="AU36" s="23"/>
      <c r="AV36" s="23"/>
      <c r="AW36" s="23"/>
      <c r="AX36" s="23"/>
      <c r="AY36" s="23"/>
      <c r="AZ36" s="23"/>
      <c r="BA36" s="23"/>
      <c r="BB36" s="23"/>
      <c r="BC36" s="23"/>
      <c r="BD36" s="23"/>
      <c r="BE36" s="23"/>
      <c r="BF36" s="23"/>
      <c r="BG36" s="23"/>
      <c r="BH36" s="23"/>
      <c r="BI36" s="23"/>
      <c r="BJ36" s="23"/>
      <c r="BK36" s="23"/>
      <c r="BL36" s="23"/>
      <c r="BM36" s="23"/>
      <c r="BN36" s="23"/>
      <c r="BO36" s="23"/>
      <c r="BP36" s="23"/>
      <c r="BQ36" s="23"/>
      <c r="BR36" s="23"/>
      <c r="BS36" s="23"/>
      <c r="BT36" s="23"/>
      <c r="BU36" s="23"/>
      <c r="BV36" s="23"/>
      <c r="BW36" s="23"/>
      <c r="BX36" s="23"/>
      <c r="BY36" s="23"/>
      <c r="BZ36" s="23"/>
      <c r="CA36" s="23"/>
      <c r="CB36" s="23"/>
      <c r="CC36" s="23"/>
      <c r="CD36" s="23"/>
      <c r="CE36" s="23"/>
      <c r="CF36" s="23"/>
      <c r="CG36" s="23"/>
      <c r="CH36" s="23"/>
      <c r="CI36" s="23"/>
      <c r="CJ36" s="23"/>
      <c r="CK36" s="23"/>
      <c r="CL36" s="23"/>
      <c r="CM36" s="23"/>
      <c r="CN36" s="23"/>
      <c r="CO36" s="23"/>
      <c r="CP36" s="23"/>
      <c r="CQ36" s="23"/>
      <c r="CR36" s="23"/>
      <c r="CS36" s="23"/>
      <c r="CT36" s="23"/>
      <c r="CU36" s="23"/>
      <c r="CV36" s="23"/>
      <c r="CW36" s="23"/>
      <c r="CX36" s="23"/>
      <c r="CY36" s="23"/>
      <c r="CZ36" s="23"/>
      <c r="DA36" s="23"/>
      <c r="DB36" s="23"/>
      <c r="DC36" s="23"/>
      <c r="DD36" s="23"/>
      <c r="DE36" s="23"/>
      <c r="DF36" s="23"/>
      <c r="DG36" s="23"/>
      <c r="DH36" s="23"/>
      <c r="DI36" s="23"/>
      <c r="DJ36" s="23"/>
      <c r="DK36" s="23"/>
      <c r="DL36" s="23"/>
      <c r="DM36" s="23"/>
      <c r="DN36" s="23"/>
      <c r="DO36" s="23"/>
      <c r="DP36" s="23"/>
      <c r="DQ36" s="23"/>
      <c r="DR36" s="23"/>
      <c r="DS36" s="23"/>
      <c r="DT36" s="23"/>
      <c r="DU36" s="23"/>
      <c r="DV36" s="23"/>
      <c r="DW36" s="23"/>
      <c r="DX36" s="23"/>
      <c r="DY36" s="23"/>
      <c r="DZ36" s="23"/>
      <c r="EA36" s="23"/>
      <c r="EB36" s="23"/>
      <c r="EC36" s="23"/>
      <c r="ED36" s="23"/>
      <c r="EE36" s="23"/>
      <c r="EF36" s="23"/>
      <c r="EG36" s="23"/>
      <c r="EH36" s="23"/>
      <c r="EI36" s="23"/>
      <c r="EJ36" s="23"/>
      <c r="EK36" s="23"/>
      <c r="EL36" s="23"/>
      <c r="EM36" s="23"/>
      <c r="EN36" s="23"/>
      <c r="EO36" s="23"/>
    </row>
    <row r="37" spans="1:145" s="24" customFormat="1" x14ac:dyDescent="0.25">
      <c r="A37" s="5">
        <v>3</v>
      </c>
      <c r="B37" s="2">
        <v>1986</v>
      </c>
      <c r="C37" s="2"/>
      <c r="D37" s="14">
        <v>35</v>
      </c>
      <c r="E37" s="2">
        <v>10</v>
      </c>
      <c r="F37" s="13">
        <v>0.25</v>
      </c>
      <c r="G37" s="14">
        <f t="shared" si="8"/>
        <v>4</v>
      </c>
      <c r="H37" s="15">
        <f t="shared" si="9"/>
        <v>0.2857142857142857</v>
      </c>
      <c r="I37" s="16">
        <v>0.28999999999999998</v>
      </c>
      <c r="J37" s="16">
        <f t="shared" si="10"/>
        <v>4.901894677425396E-2</v>
      </c>
      <c r="K37" s="17">
        <f t="shared" si="5"/>
        <v>3.1098153547133141E-2</v>
      </c>
      <c r="L37" s="17">
        <f t="shared" si="6"/>
        <v>0.17634668567096218</v>
      </c>
      <c r="M37" s="16">
        <f t="shared" si="11"/>
        <v>2.6960123244842194E-2</v>
      </c>
      <c r="N37" s="18">
        <f t="shared" si="7"/>
        <v>0.15428786214155041</v>
      </c>
      <c r="O37" s="16" t="s">
        <v>75</v>
      </c>
      <c r="P37" s="18">
        <f t="shared" si="12"/>
        <v>0.54545454545454541</v>
      </c>
      <c r="Q37" s="2">
        <v>0</v>
      </c>
      <c r="R37" s="17"/>
      <c r="S37" s="23"/>
      <c r="T37" s="23"/>
      <c r="U37" s="23"/>
      <c r="V37" s="23"/>
      <c r="W37" s="23"/>
      <c r="X37" s="23"/>
      <c r="Y37" s="23"/>
      <c r="Z37" s="23"/>
      <c r="AA37" s="23"/>
      <c r="AB37" s="23"/>
      <c r="AC37" s="23"/>
      <c r="AD37" s="23"/>
      <c r="AE37" s="23"/>
      <c r="AF37" s="23"/>
      <c r="AG37" s="23"/>
      <c r="AH37" s="23"/>
      <c r="AI37" s="23"/>
      <c r="AJ37" s="23"/>
      <c r="AK37" s="23"/>
      <c r="AL37" s="23"/>
      <c r="AM37" s="23"/>
      <c r="AN37" s="23"/>
      <c r="AO37" s="23"/>
      <c r="AP37" s="23"/>
      <c r="AQ37" s="23"/>
      <c r="AR37" s="23"/>
      <c r="AS37" s="23"/>
      <c r="AT37" s="23"/>
      <c r="AU37" s="23"/>
      <c r="AV37" s="23"/>
      <c r="AW37" s="23"/>
      <c r="AX37" s="23"/>
      <c r="AY37" s="23"/>
      <c r="AZ37" s="23"/>
      <c r="BA37" s="23"/>
      <c r="BB37" s="23"/>
      <c r="BC37" s="23"/>
      <c r="BD37" s="23"/>
      <c r="BE37" s="23"/>
      <c r="BF37" s="23"/>
      <c r="BG37" s="23"/>
      <c r="BH37" s="23"/>
      <c r="BI37" s="23"/>
      <c r="BJ37" s="23"/>
      <c r="BK37" s="23"/>
      <c r="BL37" s="23"/>
      <c r="BM37" s="23"/>
      <c r="BN37" s="23"/>
      <c r="BO37" s="23"/>
      <c r="BP37" s="23"/>
      <c r="BQ37" s="23"/>
      <c r="BR37" s="23"/>
      <c r="BS37" s="23"/>
      <c r="BT37" s="23"/>
      <c r="BU37" s="23"/>
      <c r="BV37" s="23"/>
      <c r="BW37" s="23"/>
      <c r="BX37" s="23"/>
      <c r="BY37" s="23"/>
      <c r="BZ37" s="23"/>
      <c r="CA37" s="23"/>
      <c r="CB37" s="23"/>
      <c r="CC37" s="23"/>
      <c r="CD37" s="23"/>
      <c r="CE37" s="23"/>
      <c r="CF37" s="23"/>
      <c r="CG37" s="23"/>
      <c r="CH37" s="23"/>
      <c r="CI37" s="23"/>
      <c r="CJ37" s="23"/>
      <c r="CK37" s="23"/>
      <c r="CL37" s="23"/>
      <c r="CM37" s="23"/>
      <c r="CN37" s="23"/>
      <c r="CO37" s="23"/>
      <c r="CP37" s="23"/>
      <c r="CQ37" s="23"/>
      <c r="CR37" s="23"/>
      <c r="CS37" s="23"/>
      <c r="CT37" s="23"/>
      <c r="CU37" s="23"/>
      <c r="CV37" s="23"/>
      <c r="CW37" s="23"/>
      <c r="CX37" s="23"/>
      <c r="CY37" s="23"/>
      <c r="CZ37" s="23"/>
      <c r="DA37" s="23"/>
      <c r="DB37" s="23"/>
      <c r="DC37" s="23"/>
      <c r="DD37" s="23"/>
      <c r="DE37" s="23"/>
      <c r="DF37" s="23"/>
      <c r="DG37" s="23"/>
      <c r="DH37" s="23"/>
      <c r="DI37" s="23"/>
      <c r="DJ37" s="23"/>
      <c r="DK37" s="23"/>
      <c r="DL37" s="23"/>
      <c r="DM37" s="23"/>
      <c r="DN37" s="23"/>
      <c r="DO37" s="23"/>
      <c r="DP37" s="23"/>
      <c r="DQ37" s="23"/>
      <c r="DR37" s="23"/>
      <c r="DS37" s="23"/>
      <c r="DT37" s="23"/>
      <c r="DU37" s="23"/>
      <c r="DV37" s="23"/>
      <c r="DW37" s="23"/>
      <c r="DX37" s="23"/>
      <c r="DY37" s="23"/>
      <c r="DZ37" s="23"/>
      <c r="EA37" s="23"/>
      <c r="EB37" s="23"/>
      <c r="EC37" s="23"/>
      <c r="ED37" s="23"/>
      <c r="EE37" s="23"/>
      <c r="EF37" s="23"/>
      <c r="EG37" s="23"/>
      <c r="EH37" s="23"/>
      <c r="EI37" s="23"/>
      <c r="EJ37" s="23"/>
      <c r="EK37" s="23"/>
      <c r="EL37" s="23"/>
      <c r="EM37" s="23"/>
      <c r="EN37" s="23"/>
      <c r="EO37" s="23"/>
    </row>
    <row r="38" spans="1:145" s="24" customFormat="1" x14ac:dyDescent="0.25">
      <c r="A38" s="5">
        <v>101</v>
      </c>
      <c r="B38" s="2">
        <v>1986</v>
      </c>
      <c r="C38" s="2"/>
      <c r="D38" s="14">
        <v>50</v>
      </c>
      <c r="E38" s="2">
        <v>12</v>
      </c>
      <c r="F38" s="13">
        <v>0.25</v>
      </c>
      <c r="G38" s="14">
        <f t="shared" si="8"/>
        <v>4</v>
      </c>
      <c r="H38" s="15">
        <f t="shared" si="9"/>
        <v>0.24</v>
      </c>
      <c r="I38" s="16">
        <v>0</v>
      </c>
      <c r="J38" s="16">
        <f t="shared" si="10"/>
        <v>0</v>
      </c>
      <c r="K38" s="17">
        <f t="shared" si="5"/>
        <v>1.9456000000000001E-2</v>
      </c>
      <c r="L38" s="17">
        <f t="shared" si="6"/>
        <v>0.13948476619330155</v>
      </c>
      <c r="M38" s="16">
        <f t="shared" si="11"/>
        <v>-1.5306122448979591E-2</v>
      </c>
      <c r="N38" s="18">
        <f t="shared" si="7"/>
        <v>0.12417864374432196</v>
      </c>
      <c r="O38" s="16" t="s">
        <v>75</v>
      </c>
      <c r="P38" s="18">
        <f t="shared" si="12"/>
        <v>0.48648648648648646</v>
      </c>
      <c r="Q38" s="2">
        <v>0</v>
      </c>
      <c r="R38" s="17"/>
      <c r="S38" s="23"/>
      <c r="T38" s="23"/>
      <c r="U38" s="23"/>
      <c r="V38" s="23"/>
      <c r="W38" s="23"/>
      <c r="X38" s="23"/>
      <c r="Y38" s="23"/>
      <c r="Z38" s="23"/>
      <c r="AA38" s="23"/>
      <c r="AB38" s="23"/>
      <c r="AC38" s="23"/>
      <c r="AD38" s="23"/>
      <c r="AE38" s="23"/>
      <c r="AF38" s="23"/>
      <c r="AG38" s="23"/>
      <c r="AH38" s="23"/>
      <c r="AI38" s="23"/>
      <c r="AJ38" s="23"/>
      <c r="AK38" s="23"/>
      <c r="AL38" s="23"/>
      <c r="AM38" s="23"/>
      <c r="AN38" s="23"/>
      <c r="AO38" s="23"/>
      <c r="AP38" s="23"/>
      <c r="AQ38" s="23"/>
      <c r="AR38" s="23"/>
      <c r="AS38" s="23"/>
      <c r="AT38" s="23"/>
      <c r="AU38" s="23"/>
      <c r="AV38" s="23"/>
      <c r="AW38" s="23"/>
      <c r="AX38" s="23"/>
      <c r="AY38" s="23"/>
      <c r="AZ38" s="23"/>
      <c r="BA38" s="23"/>
      <c r="BB38" s="23"/>
      <c r="BC38" s="23"/>
      <c r="BD38" s="23"/>
      <c r="BE38" s="23"/>
      <c r="BF38" s="23"/>
      <c r="BG38" s="23"/>
      <c r="BH38" s="23"/>
      <c r="BI38" s="23"/>
      <c r="BJ38" s="23"/>
      <c r="BK38" s="23"/>
      <c r="BL38" s="23"/>
      <c r="BM38" s="23"/>
      <c r="BN38" s="23"/>
      <c r="BO38" s="23"/>
      <c r="BP38" s="23"/>
      <c r="BQ38" s="23"/>
      <c r="BR38" s="23"/>
      <c r="BS38" s="23"/>
      <c r="BT38" s="23"/>
      <c r="BU38" s="23"/>
      <c r="BV38" s="23"/>
      <c r="BW38" s="23"/>
      <c r="BX38" s="23"/>
      <c r="BY38" s="23"/>
      <c r="BZ38" s="23"/>
      <c r="CA38" s="23"/>
      <c r="CB38" s="23"/>
      <c r="CC38" s="23"/>
      <c r="CD38" s="23"/>
      <c r="CE38" s="23"/>
      <c r="CF38" s="23"/>
      <c r="CG38" s="23"/>
      <c r="CH38" s="23"/>
      <c r="CI38" s="23"/>
      <c r="CJ38" s="23"/>
      <c r="CK38" s="23"/>
      <c r="CL38" s="23"/>
      <c r="CM38" s="23"/>
      <c r="CN38" s="23"/>
      <c r="CO38" s="23"/>
      <c r="CP38" s="23"/>
      <c r="CQ38" s="23"/>
      <c r="CR38" s="23"/>
      <c r="CS38" s="23"/>
      <c r="CT38" s="23"/>
      <c r="CU38" s="23"/>
      <c r="CV38" s="23"/>
      <c r="CW38" s="23"/>
      <c r="CX38" s="23"/>
      <c r="CY38" s="23"/>
      <c r="CZ38" s="23"/>
      <c r="DA38" s="23"/>
      <c r="DB38" s="23"/>
      <c r="DC38" s="23"/>
      <c r="DD38" s="23"/>
      <c r="DE38" s="23"/>
      <c r="DF38" s="23"/>
      <c r="DG38" s="23"/>
      <c r="DH38" s="23"/>
      <c r="DI38" s="23"/>
      <c r="DJ38" s="23"/>
      <c r="DK38" s="23"/>
      <c r="DL38" s="23"/>
      <c r="DM38" s="23"/>
      <c r="DN38" s="23"/>
      <c r="DO38" s="23"/>
      <c r="DP38" s="23"/>
      <c r="DQ38" s="23"/>
      <c r="DR38" s="23"/>
      <c r="DS38" s="23"/>
      <c r="DT38" s="23"/>
      <c r="DU38" s="23"/>
      <c r="DV38" s="23"/>
      <c r="DW38" s="23"/>
      <c r="DX38" s="23"/>
      <c r="DY38" s="23"/>
      <c r="DZ38" s="23"/>
      <c r="EA38" s="23"/>
      <c r="EB38" s="23"/>
      <c r="EC38" s="23"/>
      <c r="ED38" s="23"/>
      <c r="EE38" s="23"/>
      <c r="EF38" s="23"/>
      <c r="EG38" s="23"/>
      <c r="EH38" s="23"/>
      <c r="EI38" s="23"/>
      <c r="EJ38" s="23"/>
      <c r="EK38" s="23"/>
      <c r="EL38" s="23"/>
      <c r="EM38" s="23"/>
      <c r="EN38" s="23"/>
      <c r="EO38" s="23"/>
    </row>
    <row r="39" spans="1:145" s="24" customFormat="1" x14ac:dyDescent="0.25">
      <c r="A39" s="5">
        <v>102</v>
      </c>
      <c r="B39" s="2">
        <v>1986</v>
      </c>
      <c r="C39" s="2"/>
      <c r="D39" s="14">
        <v>50</v>
      </c>
      <c r="E39" s="2">
        <v>18</v>
      </c>
      <c r="F39" s="13">
        <v>0.25</v>
      </c>
      <c r="G39" s="14">
        <f t="shared" si="8"/>
        <v>4</v>
      </c>
      <c r="H39" s="15">
        <f t="shared" si="9"/>
        <v>0.36</v>
      </c>
      <c r="I39" s="16">
        <v>1.63</v>
      </c>
      <c r="J39" s="16">
        <f t="shared" si="10"/>
        <v>0.23051681066681448</v>
      </c>
      <c r="K39" s="17">
        <f t="shared" si="5"/>
        <v>2.4576000000000001E-2</v>
      </c>
      <c r="L39" s="17">
        <f t="shared" si="6"/>
        <v>0.15676734353812341</v>
      </c>
      <c r="M39" s="16">
        <f t="shared" si="11"/>
        <v>0.2152106882178349</v>
      </c>
      <c r="N39" s="18">
        <f t="shared" si="7"/>
        <v>0.14146122108914383</v>
      </c>
      <c r="O39" s="16" t="s">
        <v>75</v>
      </c>
      <c r="P39" s="18">
        <f t="shared" si="12"/>
        <v>0.62790697674418605</v>
      </c>
      <c r="Q39" s="2">
        <v>0</v>
      </c>
      <c r="R39" s="17"/>
      <c r="S39" s="23"/>
      <c r="T39" s="23"/>
      <c r="U39" s="23"/>
      <c r="V39" s="23"/>
      <c r="W39" s="23"/>
      <c r="X39" s="23"/>
      <c r="Y39" s="23"/>
      <c r="Z39" s="23"/>
      <c r="AA39" s="23"/>
      <c r="AB39" s="23"/>
      <c r="AC39" s="23"/>
      <c r="AD39" s="23"/>
      <c r="AE39" s="23"/>
      <c r="AF39" s="23"/>
      <c r="AG39" s="23"/>
      <c r="AH39" s="23"/>
      <c r="AI39" s="23"/>
      <c r="AJ39" s="23"/>
      <c r="AK39" s="23"/>
      <c r="AL39" s="23"/>
      <c r="AM39" s="23"/>
      <c r="AN39" s="23"/>
      <c r="AO39" s="23"/>
      <c r="AP39" s="23"/>
      <c r="AQ39" s="23"/>
      <c r="AR39" s="23"/>
      <c r="AS39" s="23"/>
      <c r="AT39" s="23"/>
      <c r="AU39" s="23"/>
      <c r="AV39" s="23"/>
      <c r="AW39" s="23"/>
      <c r="AX39" s="23"/>
      <c r="AY39" s="23"/>
      <c r="AZ39" s="23"/>
      <c r="BA39" s="23"/>
      <c r="BB39" s="23"/>
      <c r="BC39" s="23"/>
      <c r="BD39" s="23"/>
      <c r="BE39" s="23"/>
      <c r="BF39" s="23"/>
      <c r="BG39" s="23"/>
      <c r="BH39" s="23"/>
      <c r="BI39" s="23"/>
      <c r="BJ39" s="23"/>
      <c r="BK39" s="23"/>
      <c r="BL39" s="23"/>
      <c r="BM39" s="23"/>
      <c r="BN39" s="23"/>
      <c r="BO39" s="23"/>
      <c r="BP39" s="23"/>
      <c r="BQ39" s="23"/>
      <c r="BR39" s="23"/>
      <c r="BS39" s="23"/>
      <c r="BT39" s="23"/>
      <c r="BU39" s="23"/>
      <c r="BV39" s="23"/>
      <c r="BW39" s="23"/>
      <c r="BX39" s="23"/>
      <c r="BY39" s="23"/>
      <c r="BZ39" s="23"/>
      <c r="CA39" s="23"/>
      <c r="CB39" s="23"/>
      <c r="CC39" s="23"/>
      <c r="CD39" s="23"/>
      <c r="CE39" s="23"/>
      <c r="CF39" s="23"/>
      <c r="CG39" s="23"/>
      <c r="CH39" s="23"/>
      <c r="CI39" s="23"/>
      <c r="CJ39" s="23"/>
      <c r="CK39" s="23"/>
      <c r="CL39" s="23"/>
      <c r="CM39" s="23"/>
      <c r="CN39" s="23"/>
      <c r="CO39" s="23"/>
      <c r="CP39" s="23"/>
      <c r="CQ39" s="23"/>
      <c r="CR39" s="23"/>
      <c r="CS39" s="23"/>
      <c r="CT39" s="23"/>
      <c r="CU39" s="23"/>
      <c r="CV39" s="23"/>
      <c r="CW39" s="23"/>
      <c r="CX39" s="23"/>
      <c r="CY39" s="23"/>
      <c r="CZ39" s="23"/>
      <c r="DA39" s="23"/>
      <c r="DB39" s="23"/>
      <c r="DC39" s="23"/>
      <c r="DD39" s="23"/>
      <c r="DE39" s="23"/>
      <c r="DF39" s="23"/>
      <c r="DG39" s="23"/>
      <c r="DH39" s="23"/>
      <c r="DI39" s="23"/>
      <c r="DJ39" s="23"/>
      <c r="DK39" s="23"/>
      <c r="DL39" s="23"/>
      <c r="DM39" s="23"/>
      <c r="DN39" s="23"/>
      <c r="DO39" s="23"/>
      <c r="DP39" s="23"/>
      <c r="DQ39" s="23"/>
      <c r="DR39" s="23"/>
      <c r="DS39" s="23"/>
      <c r="DT39" s="23"/>
      <c r="DU39" s="23"/>
      <c r="DV39" s="23"/>
      <c r="DW39" s="23"/>
      <c r="DX39" s="23"/>
      <c r="DY39" s="23"/>
      <c r="DZ39" s="23"/>
      <c r="EA39" s="23"/>
      <c r="EB39" s="23"/>
      <c r="EC39" s="23"/>
      <c r="ED39" s="23"/>
      <c r="EE39" s="23"/>
      <c r="EF39" s="23"/>
      <c r="EG39" s="23"/>
      <c r="EH39" s="23"/>
      <c r="EI39" s="23"/>
      <c r="EJ39" s="23"/>
      <c r="EK39" s="23"/>
      <c r="EL39" s="23"/>
      <c r="EM39" s="23"/>
      <c r="EN39" s="23"/>
      <c r="EO39" s="23"/>
    </row>
    <row r="40" spans="1:145" s="24" customFormat="1" x14ac:dyDescent="0.25">
      <c r="A40" s="5">
        <v>103</v>
      </c>
      <c r="B40" s="2">
        <v>1986</v>
      </c>
      <c r="C40" s="2"/>
      <c r="D40" s="14">
        <v>50</v>
      </c>
      <c r="E40" s="2">
        <v>15</v>
      </c>
      <c r="F40" s="13">
        <v>0.25</v>
      </c>
      <c r="G40" s="14">
        <f t="shared" si="8"/>
        <v>4</v>
      </c>
      <c r="H40" s="15">
        <f t="shared" si="9"/>
        <v>0.3</v>
      </c>
      <c r="I40" s="16">
        <v>0.65</v>
      </c>
      <c r="J40" s="16">
        <f t="shared" si="10"/>
        <v>9.1923881554251172E-2</v>
      </c>
      <c r="K40" s="17">
        <f t="shared" si="5"/>
        <v>2.24E-2</v>
      </c>
      <c r="L40" s="17">
        <f t="shared" si="6"/>
        <v>0.14966629547095767</v>
      </c>
      <c r="M40" s="16">
        <f t="shared" si="11"/>
        <v>7.6617759105271577E-2</v>
      </c>
      <c r="N40" s="18">
        <f t="shared" si="7"/>
        <v>0.13436017302197809</v>
      </c>
      <c r="O40" s="16" t="s">
        <v>75</v>
      </c>
      <c r="P40" s="18">
        <f t="shared" si="12"/>
        <v>0.56249999999999989</v>
      </c>
      <c r="Q40" s="2">
        <v>0</v>
      </c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  <c r="AN40" s="17"/>
      <c r="AO40" s="17"/>
      <c r="AP40" s="17"/>
      <c r="AQ40" s="17"/>
      <c r="AR40" s="17"/>
      <c r="AS40" s="17"/>
      <c r="AT40" s="17"/>
      <c r="AU40" s="17"/>
      <c r="AV40" s="17"/>
      <c r="AW40" s="17"/>
      <c r="AX40" s="17"/>
      <c r="AY40" s="17"/>
      <c r="AZ40" s="17"/>
      <c r="BA40" s="17"/>
      <c r="BB40" s="17"/>
      <c r="BC40" s="17"/>
      <c r="BD40" s="17"/>
      <c r="BE40" s="17"/>
      <c r="BF40" s="17"/>
      <c r="BG40" s="17"/>
      <c r="BH40" s="17"/>
      <c r="BI40" s="17"/>
      <c r="BJ40" s="17"/>
      <c r="BK40" s="17"/>
      <c r="BL40" s="17"/>
      <c r="BM40" s="17"/>
      <c r="BN40" s="17"/>
      <c r="BO40" s="17"/>
      <c r="BP40" s="17"/>
      <c r="BQ40" s="17"/>
      <c r="BR40" s="17"/>
      <c r="BS40" s="17"/>
      <c r="BT40" s="17"/>
      <c r="BU40" s="17"/>
      <c r="BV40" s="17"/>
      <c r="BW40" s="17"/>
      <c r="BX40" s="17"/>
      <c r="BY40" s="17"/>
      <c r="BZ40" s="17"/>
      <c r="CA40" s="17"/>
      <c r="CB40" s="17"/>
      <c r="CC40" s="17"/>
      <c r="CD40" s="17"/>
      <c r="CE40" s="17"/>
      <c r="CF40" s="17"/>
      <c r="CG40" s="17"/>
      <c r="CH40" s="17"/>
      <c r="CI40" s="17"/>
      <c r="CJ40" s="17"/>
      <c r="CK40" s="17"/>
      <c r="CL40" s="17"/>
      <c r="CM40" s="17"/>
      <c r="CN40" s="17"/>
      <c r="CO40" s="17"/>
      <c r="CP40" s="17"/>
      <c r="CQ40" s="17"/>
      <c r="CR40" s="17"/>
      <c r="CS40" s="17"/>
      <c r="CT40" s="17"/>
      <c r="CU40" s="17"/>
      <c r="CV40" s="17"/>
      <c r="CW40" s="17"/>
      <c r="CX40" s="17"/>
      <c r="CY40" s="17"/>
      <c r="CZ40" s="17"/>
      <c r="DA40" s="17"/>
      <c r="DB40" s="17"/>
      <c r="DC40" s="17"/>
      <c r="DD40" s="17"/>
      <c r="DE40" s="17"/>
      <c r="DF40" s="17"/>
      <c r="DG40" s="17"/>
      <c r="DH40" s="17"/>
      <c r="DI40" s="17"/>
      <c r="DJ40" s="17"/>
      <c r="DK40" s="17"/>
      <c r="DL40" s="17"/>
      <c r="DM40" s="17"/>
      <c r="DN40" s="17"/>
      <c r="DO40" s="17"/>
      <c r="DP40" s="17"/>
      <c r="DQ40" s="17"/>
      <c r="DR40" s="17"/>
      <c r="DS40" s="17"/>
      <c r="DT40" s="17"/>
      <c r="DU40" s="17"/>
      <c r="DV40" s="17"/>
      <c r="DW40" s="17"/>
      <c r="DX40" s="17"/>
      <c r="DY40" s="17"/>
      <c r="DZ40" s="17"/>
      <c r="EA40" s="17"/>
      <c r="EB40" s="17"/>
      <c r="EC40" s="17"/>
      <c r="ED40" s="17"/>
      <c r="EE40" s="17"/>
      <c r="EF40" s="17"/>
      <c r="EG40" s="17"/>
      <c r="EH40" s="17"/>
      <c r="EI40" s="17"/>
      <c r="EJ40" s="17"/>
      <c r="EK40" s="17"/>
      <c r="EL40" s="17"/>
      <c r="EM40" s="17"/>
      <c r="EN40" s="17"/>
      <c r="EO40" s="17"/>
    </row>
    <row r="41" spans="1:145" x14ac:dyDescent="0.25">
      <c r="A41" s="5" t="s">
        <v>0</v>
      </c>
      <c r="B41" s="2">
        <v>1986</v>
      </c>
      <c r="D41" s="14">
        <v>36</v>
      </c>
      <c r="E41" s="2">
        <v>12</v>
      </c>
      <c r="F41" s="13">
        <v>0.25</v>
      </c>
      <c r="G41" s="14">
        <f t="shared" si="8"/>
        <v>4</v>
      </c>
      <c r="H41" s="15">
        <f t="shared" si="9"/>
        <v>0.33333333333333331</v>
      </c>
      <c r="I41" s="16">
        <v>0.96</v>
      </c>
      <c r="J41" s="16">
        <f t="shared" si="10"/>
        <v>0.16</v>
      </c>
      <c r="K41" s="17">
        <f t="shared" si="5"/>
        <v>3.292181069958848E-2</v>
      </c>
      <c r="L41" s="17">
        <f t="shared" si="6"/>
        <v>0.18144368465060579</v>
      </c>
      <c r="M41" s="16">
        <f t="shared" si="11"/>
        <v>0.13857142857142857</v>
      </c>
      <c r="N41" s="18">
        <f t="shared" si="7"/>
        <v>0.16001511322203435</v>
      </c>
      <c r="O41" s="16" t="s">
        <v>75</v>
      </c>
      <c r="P41" s="18">
        <f t="shared" si="12"/>
        <v>0.60000000000000009</v>
      </c>
      <c r="Q41" s="2">
        <v>1</v>
      </c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/>
      <c r="AN41" s="17"/>
      <c r="AO41" s="17"/>
      <c r="AP41" s="17"/>
      <c r="AQ41" s="17"/>
      <c r="AR41" s="17"/>
      <c r="AS41" s="17"/>
      <c r="AT41" s="17"/>
      <c r="AU41" s="17"/>
      <c r="AV41" s="17"/>
      <c r="AW41" s="17"/>
      <c r="AX41" s="17"/>
      <c r="AY41" s="17"/>
      <c r="AZ41" s="17"/>
      <c r="BA41" s="17"/>
      <c r="BB41" s="17"/>
      <c r="BC41" s="17"/>
      <c r="BD41" s="17"/>
      <c r="BE41" s="17"/>
      <c r="BF41" s="17"/>
      <c r="BG41" s="17"/>
      <c r="BH41" s="17"/>
      <c r="BI41" s="17"/>
      <c r="BJ41" s="17"/>
      <c r="BK41" s="17"/>
      <c r="BL41" s="17"/>
      <c r="BM41" s="17"/>
      <c r="BN41" s="17"/>
      <c r="BO41" s="17"/>
      <c r="BP41" s="17"/>
      <c r="BQ41" s="17"/>
      <c r="BR41" s="17"/>
      <c r="BS41" s="17"/>
      <c r="BT41" s="17"/>
      <c r="BU41" s="17"/>
      <c r="BV41" s="17"/>
      <c r="BW41" s="17"/>
      <c r="BX41" s="17"/>
      <c r="BY41" s="17"/>
      <c r="BZ41" s="17"/>
      <c r="CA41" s="17"/>
      <c r="CB41" s="17"/>
      <c r="CC41" s="17"/>
      <c r="CD41" s="17"/>
      <c r="CE41" s="17"/>
      <c r="CF41" s="17"/>
      <c r="CG41" s="17"/>
      <c r="CH41" s="17"/>
      <c r="CI41" s="17"/>
      <c r="CJ41" s="17"/>
      <c r="CK41" s="17"/>
      <c r="CL41" s="17"/>
      <c r="CM41" s="17"/>
      <c r="CN41" s="17"/>
      <c r="CO41" s="17"/>
      <c r="CP41" s="17"/>
      <c r="CQ41" s="17"/>
      <c r="CR41" s="17"/>
      <c r="CS41" s="17"/>
      <c r="CT41" s="17"/>
      <c r="CU41" s="17"/>
      <c r="CV41" s="17"/>
      <c r="CW41" s="17"/>
      <c r="CX41" s="17"/>
      <c r="CY41" s="17"/>
      <c r="CZ41" s="17"/>
      <c r="DA41" s="17"/>
      <c r="DB41" s="17"/>
      <c r="DC41" s="17"/>
      <c r="DD41" s="17"/>
      <c r="DE41" s="17"/>
      <c r="DF41" s="17"/>
      <c r="DG41" s="17"/>
      <c r="DH41" s="17"/>
      <c r="DI41" s="17"/>
      <c r="DJ41" s="17"/>
      <c r="DK41" s="17"/>
      <c r="DL41" s="17"/>
      <c r="DM41" s="17"/>
      <c r="DN41" s="17"/>
      <c r="DO41" s="17"/>
      <c r="DP41" s="17"/>
      <c r="DQ41" s="17"/>
      <c r="DR41" s="17"/>
      <c r="DS41" s="17"/>
      <c r="DT41" s="17"/>
      <c r="DU41" s="17"/>
      <c r="DV41" s="17"/>
      <c r="DW41" s="17"/>
      <c r="DX41" s="17"/>
      <c r="DY41" s="17"/>
      <c r="DZ41" s="17"/>
      <c r="EA41" s="17"/>
      <c r="EB41" s="17"/>
      <c r="EC41" s="17"/>
      <c r="ED41" s="17"/>
      <c r="EE41" s="17"/>
      <c r="EF41" s="17"/>
      <c r="EG41" s="17"/>
      <c r="EH41" s="17"/>
      <c r="EI41" s="17"/>
      <c r="EJ41" s="17"/>
      <c r="EK41" s="17"/>
      <c r="EL41" s="17"/>
      <c r="EM41" s="17"/>
      <c r="EN41" s="17"/>
      <c r="EO41" s="17"/>
    </row>
    <row r="42" spans="1:145" x14ac:dyDescent="0.25">
      <c r="A42" s="5" t="s">
        <v>1</v>
      </c>
      <c r="B42" s="2">
        <v>1986</v>
      </c>
      <c r="D42" s="14">
        <v>20</v>
      </c>
      <c r="E42" s="2">
        <v>10</v>
      </c>
      <c r="F42" s="13">
        <v>0.25</v>
      </c>
      <c r="G42" s="14">
        <f t="shared" si="8"/>
        <v>4</v>
      </c>
      <c r="H42" s="15">
        <f t="shared" si="9"/>
        <v>0.5</v>
      </c>
      <c r="I42" s="16">
        <v>2.3199999999999998</v>
      </c>
      <c r="J42" s="16">
        <f t="shared" si="10"/>
        <v>0.51876777077995118</v>
      </c>
      <c r="K42" s="17">
        <f t="shared" si="5"/>
        <v>6.6666666666666666E-2</v>
      </c>
      <c r="L42" s="17">
        <f t="shared" si="6"/>
        <v>0.2581988897471611</v>
      </c>
      <c r="M42" s="16">
        <f t="shared" si="11"/>
        <v>0.47929408656942485</v>
      </c>
      <c r="N42" s="18">
        <f t="shared" si="7"/>
        <v>0.21872520553663477</v>
      </c>
      <c r="O42" s="16" t="s">
        <v>75</v>
      </c>
      <c r="P42" s="18">
        <f t="shared" si="12"/>
        <v>0.75</v>
      </c>
      <c r="Q42" s="2">
        <v>1</v>
      </c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  <c r="AL42" s="17"/>
      <c r="AM42" s="17"/>
      <c r="AN42" s="17"/>
      <c r="AO42" s="17"/>
      <c r="AP42" s="17"/>
      <c r="AQ42" s="17"/>
      <c r="AR42" s="17"/>
      <c r="AS42" s="17"/>
      <c r="AT42" s="17"/>
      <c r="AU42" s="17"/>
      <c r="AV42" s="17"/>
      <c r="AW42" s="17"/>
      <c r="AX42" s="17"/>
      <c r="AY42" s="17"/>
      <c r="AZ42" s="17"/>
      <c r="BA42" s="17"/>
      <c r="BB42" s="17"/>
      <c r="BC42" s="17"/>
      <c r="BD42" s="17"/>
      <c r="BE42" s="17"/>
      <c r="BF42" s="17"/>
      <c r="BG42" s="17"/>
      <c r="BH42" s="17"/>
      <c r="BI42" s="17"/>
      <c r="BJ42" s="17"/>
      <c r="BK42" s="17"/>
      <c r="BL42" s="17"/>
      <c r="BM42" s="17"/>
      <c r="BN42" s="17"/>
      <c r="BO42" s="17"/>
      <c r="BP42" s="17"/>
      <c r="BQ42" s="17"/>
      <c r="BR42" s="17"/>
      <c r="BS42" s="17"/>
      <c r="BT42" s="17"/>
      <c r="BU42" s="17"/>
      <c r="BV42" s="17"/>
      <c r="BW42" s="17"/>
      <c r="BX42" s="17"/>
      <c r="BY42" s="17"/>
      <c r="BZ42" s="17"/>
      <c r="CA42" s="17"/>
      <c r="CB42" s="17"/>
      <c r="CC42" s="17"/>
      <c r="CD42" s="17"/>
      <c r="CE42" s="17"/>
      <c r="CF42" s="17"/>
      <c r="CG42" s="17"/>
      <c r="CH42" s="17"/>
      <c r="CI42" s="17"/>
      <c r="CJ42" s="17"/>
      <c r="CK42" s="17"/>
      <c r="CL42" s="17"/>
      <c r="CM42" s="17"/>
      <c r="CN42" s="17"/>
      <c r="CO42" s="17"/>
      <c r="CP42" s="17"/>
      <c r="CQ42" s="17"/>
      <c r="CR42" s="17"/>
      <c r="CS42" s="17"/>
      <c r="CT42" s="17"/>
      <c r="CU42" s="17"/>
      <c r="CV42" s="17"/>
      <c r="CW42" s="17"/>
      <c r="CX42" s="17"/>
      <c r="CY42" s="17"/>
      <c r="CZ42" s="17"/>
      <c r="DA42" s="17"/>
      <c r="DB42" s="17"/>
      <c r="DC42" s="17"/>
      <c r="DD42" s="17"/>
      <c r="DE42" s="17"/>
      <c r="DF42" s="17"/>
      <c r="DG42" s="17"/>
      <c r="DH42" s="17"/>
      <c r="DI42" s="17"/>
      <c r="DJ42" s="17"/>
      <c r="DK42" s="17"/>
      <c r="DL42" s="17"/>
      <c r="DM42" s="17"/>
      <c r="DN42" s="17"/>
      <c r="DO42" s="17"/>
      <c r="DP42" s="17"/>
      <c r="DQ42" s="17"/>
      <c r="DR42" s="17"/>
      <c r="DS42" s="17"/>
      <c r="DT42" s="17"/>
      <c r="DU42" s="17"/>
      <c r="DV42" s="17"/>
      <c r="DW42" s="17"/>
      <c r="DX42" s="17"/>
      <c r="DY42" s="17"/>
      <c r="DZ42" s="17"/>
      <c r="EA42" s="17"/>
      <c r="EB42" s="17"/>
      <c r="EC42" s="17"/>
      <c r="ED42" s="17"/>
      <c r="EE42" s="17"/>
      <c r="EF42" s="17"/>
      <c r="EG42" s="17"/>
      <c r="EH42" s="17"/>
      <c r="EI42" s="17"/>
      <c r="EJ42" s="17"/>
      <c r="EK42" s="17"/>
      <c r="EL42" s="17"/>
      <c r="EM42" s="17"/>
      <c r="EN42" s="17"/>
      <c r="EO42" s="17"/>
    </row>
    <row r="43" spans="1:145" x14ac:dyDescent="0.25">
      <c r="A43" s="5">
        <v>201</v>
      </c>
      <c r="B43" s="2">
        <v>1986</v>
      </c>
      <c r="D43" s="14">
        <v>7</v>
      </c>
      <c r="E43" s="2">
        <v>3</v>
      </c>
      <c r="F43" s="13">
        <v>0.25</v>
      </c>
      <c r="G43" s="14">
        <f t="shared" si="8"/>
        <v>4</v>
      </c>
      <c r="H43" s="15">
        <f t="shared" si="9"/>
        <v>0.42857142857142855</v>
      </c>
      <c r="I43" s="16">
        <v>1.0900000000000001</v>
      </c>
      <c r="J43" s="16">
        <f t="shared" si="10"/>
        <v>0.4119812755800577</v>
      </c>
      <c r="K43" s="17">
        <f t="shared" si="5"/>
        <v>0.1865889212827988</v>
      </c>
      <c r="L43" s="17">
        <f t="shared" si="6"/>
        <v>0.43195939772483111</v>
      </c>
      <c r="M43" s="16">
        <f t="shared" si="11"/>
        <v>0.2869812755800577</v>
      </c>
      <c r="N43" s="18">
        <f t="shared" si="7"/>
        <v>0.30695939772483111</v>
      </c>
      <c r="O43" s="16" t="s">
        <v>75</v>
      </c>
      <c r="P43" s="18">
        <f t="shared" si="12"/>
        <v>0.69230769230769218</v>
      </c>
      <c r="Q43" s="2">
        <v>1</v>
      </c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  <c r="AL43" s="17"/>
      <c r="AM43" s="17"/>
      <c r="AN43" s="17"/>
      <c r="AO43" s="17"/>
      <c r="AP43" s="17"/>
      <c r="AQ43" s="17"/>
      <c r="AR43" s="17"/>
      <c r="AS43" s="17"/>
      <c r="AT43" s="17"/>
      <c r="AU43" s="17"/>
      <c r="AV43" s="17"/>
      <c r="AW43" s="17"/>
      <c r="AX43" s="17"/>
      <c r="AY43" s="17"/>
      <c r="AZ43" s="17"/>
      <c r="BA43" s="17"/>
      <c r="BB43" s="17"/>
      <c r="BC43" s="17"/>
      <c r="BD43" s="17"/>
      <c r="BE43" s="17"/>
      <c r="BF43" s="17"/>
      <c r="BG43" s="17"/>
      <c r="BH43" s="17"/>
      <c r="BI43" s="17"/>
      <c r="BJ43" s="17"/>
      <c r="BK43" s="17"/>
      <c r="BL43" s="17"/>
      <c r="BM43" s="17"/>
      <c r="BN43" s="17"/>
      <c r="BO43" s="17"/>
      <c r="BP43" s="17"/>
      <c r="BQ43" s="17"/>
      <c r="BR43" s="17"/>
      <c r="BS43" s="17"/>
      <c r="BT43" s="17"/>
      <c r="BU43" s="17"/>
      <c r="BV43" s="17"/>
      <c r="BW43" s="17"/>
      <c r="BX43" s="17"/>
      <c r="BY43" s="17"/>
      <c r="BZ43" s="17"/>
      <c r="CA43" s="17"/>
      <c r="CB43" s="17"/>
      <c r="CC43" s="17"/>
      <c r="CD43" s="17"/>
      <c r="CE43" s="17"/>
      <c r="CF43" s="17"/>
      <c r="CG43" s="17"/>
      <c r="CH43" s="17"/>
      <c r="CI43" s="17"/>
      <c r="CJ43" s="17"/>
      <c r="CK43" s="17"/>
      <c r="CL43" s="17"/>
      <c r="CM43" s="17"/>
      <c r="CN43" s="17"/>
      <c r="CO43" s="17"/>
      <c r="CP43" s="17"/>
      <c r="CQ43" s="17"/>
      <c r="CR43" s="17"/>
      <c r="CS43" s="17"/>
      <c r="CT43" s="17"/>
      <c r="CU43" s="17"/>
      <c r="CV43" s="17"/>
      <c r="CW43" s="17"/>
      <c r="CX43" s="17"/>
      <c r="CY43" s="17"/>
      <c r="CZ43" s="17"/>
      <c r="DA43" s="17"/>
      <c r="DB43" s="17"/>
      <c r="DC43" s="17"/>
      <c r="DD43" s="17"/>
      <c r="DE43" s="17"/>
      <c r="DF43" s="17"/>
      <c r="DG43" s="17"/>
      <c r="DH43" s="17"/>
      <c r="DI43" s="17"/>
      <c r="DJ43" s="17"/>
      <c r="DK43" s="17"/>
      <c r="DL43" s="17"/>
      <c r="DM43" s="17"/>
      <c r="DN43" s="17"/>
      <c r="DO43" s="17"/>
      <c r="DP43" s="17"/>
      <c r="DQ43" s="17"/>
      <c r="DR43" s="17"/>
      <c r="DS43" s="17"/>
      <c r="DT43" s="17"/>
      <c r="DU43" s="17"/>
      <c r="DV43" s="17"/>
      <c r="DW43" s="17"/>
      <c r="DX43" s="17"/>
      <c r="DY43" s="17"/>
      <c r="DZ43" s="17"/>
      <c r="EA43" s="17"/>
      <c r="EB43" s="17"/>
      <c r="EC43" s="17"/>
      <c r="ED43" s="17"/>
      <c r="EE43" s="17"/>
      <c r="EF43" s="17"/>
      <c r="EG43" s="17"/>
      <c r="EH43" s="17"/>
      <c r="EI43" s="17"/>
      <c r="EJ43" s="17"/>
      <c r="EK43" s="17"/>
      <c r="EL43" s="17"/>
      <c r="EM43" s="17"/>
      <c r="EN43" s="17"/>
      <c r="EO43" s="17"/>
    </row>
    <row r="44" spans="1:145" s="24" customFormat="1" x14ac:dyDescent="0.25">
      <c r="A44" s="5">
        <v>301</v>
      </c>
      <c r="B44" s="2">
        <v>1986</v>
      </c>
      <c r="C44" s="2"/>
      <c r="D44" s="14">
        <v>50</v>
      </c>
      <c r="E44" s="2">
        <v>15</v>
      </c>
      <c r="F44" s="13">
        <v>0.25</v>
      </c>
      <c r="G44" s="14">
        <f t="shared" si="8"/>
        <v>4</v>
      </c>
      <c r="H44" s="15">
        <f t="shared" si="9"/>
        <v>0.3</v>
      </c>
      <c r="I44" s="16">
        <v>0.65</v>
      </c>
      <c r="J44" s="16">
        <f t="shared" si="10"/>
        <v>9.1923881554251172E-2</v>
      </c>
      <c r="K44" s="17">
        <f t="shared" si="5"/>
        <v>2.24E-2</v>
      </c>
      <c r="L44" s="17">
        <f t="shared" si="6"/>
        <v>0.14966629547095767</v>
      </c>
      <c r="M44" s="16">
        <f t="shared" si="11"/>
        <v>7.6617759105271577E-2</v>
      </c>
      <c r="N44" s="18">
        <f t="shared" si="7"/>
        <v>0.13436017302197809</v>
      </c>
      <c r="O44" s="16" t="s">
        <v>75</v>
      </c>
      <c r="P44" s="18">
        <f t="shared" si="12"/>
        <v>0.56249999999999989</v>
      </c>
      <c r="Q44" s="2">
        <v>1</v>
      </c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  <c r="AL44" s="17"/>
      <c r="AM44" s="17"/>
      <c r="AN44" s="17"/>
      <c r="AO44" s="17"/>
      <c r="AP44" s="17"/>
      <c r="AQ44" s="17"/>
      <c r="AR44" s="17"/>
      <c r="AS44" s="17"/>
      <c r="AT44" s="17"/>
      <c r="AU44" s="17"/>
      <c r="AV44" s="17"/>
      <c r="AW44" s="17"/>
      <c r="AX44" s="17"/>
      <c r="AY44" s="17"/>
      <c r="AZ44" s="17"/>
      <c r="BA44" s="17"/>
      <c r="BB44" s="17"/>
      <c r="BC44" s="17"/>
      <c r="BD44" s="17"/>
      <c r="BE44" s="17"/>
      <c r="BF44" s="17"/>
      <c r="BG44" s="17"/>
      <c r="BH44" s="17"/>
      <c r="BI44" s="17"/>
      <c r="BJ44" s="17"/>
      <c r="BK44" s="17"/>
      <c r="BL44" s="17"/>
      <c r="BM44" s="17"/>
      <c r="BN44" s="17"/>
      <c r="BO44" s="17"/>
      <c r="BP44" s="17"/>
      <c r="BQ44" s="17"/>
      <c r="BR44" s="17"/>
      <c r="BS44" s="17"/>
      <c r="BT44" s="17"/>
      <c r="BU44" s="17"/>
      <c r="BV44" s="17"/>
      <c r="BW44" s="17"/>
      <c r="BX44" s="17"/>
      <c r="BY44" s="17"/>
      <c r="BZ44" s="17"/>
      <c r="CA44" s="17"/>
      <c r="CB44" s="17"/>
      <c r="CC44" s="17"/>
      <c r="CD44" s="17"/>
      <c r="CE44" s="17"/>
      <c r="CF44" s="17"/>
      <c r="CG44" s="17"/>
      <c r="CH44" s="17"/>
      <c r="CI44" s="17"/>
      <c r="CJ44" s="17"/>
      <c r="CK44" s="17"/>
      <c r="CL44" s="17"/>
      <c r="CM44" s="17"/>
      <c r="CN44" s="17"/>
      <c r="CO44" s="17"/>
      <c r="CP44" s="17"/>
      <c r="CQ44" s="17"/>
      <c r="CR44" s="17"/>
      <c r="CS44" s="17"/>
      <c r="CT44" s="17"/>
      <c r="CU44" s="17"/>
      <c r="CV44" s="17"/>
      <c r="CW44" s="17"/>
      <c r="CX44" s="17"/>
      <c r="CY44" s="17"/>
      <c r="CZ44" s="17"/>
      <c r="DA44" s="17"/>
      <c r="DB44" s="17"/>
      <c r="DC44" s="17"/>
      <c r="DD44" s="17"/>
      <c r="DE44" s="17"/>
      <c r="DF44" s="17"/>
      <c r="DG44" s="17"/>
      <c r="DH44" s="17"/>
      <c r="DI44" s="17"/>
      <c r="DJ44" s="17"/>
      <c r="DK44" s="17"/>
      <c r="DL44" s="17"/>
      <c r="DM44" s="17"/>
      <c r="DN44" s="17"/>
      <c r="DO44" s="17"/>
      <c r="DP44" s="17"/>
      <c r="DQ44" s="17"/>
      <c r="DR44" s="17"/>
      <c r="DS44" s="17"/>
      <c r="DT44" s="17"/>
      <c r="DU44" s="17"/>
      <c r="DV44" s="17"/>
      <c r="DW44" s="17"/>
      <c r="DX44" s="17"/>
      <c r="DY44" s="17"/>
      <c r="DZ44" s="17"/>
      <c r="EA44" s="17"/>
      <c r="EB44" s="17"/>
      <c r="EC44" s="17"/>
      <c r="ED44" s="17"/>
      <c r="EE44" s="17"/>
      <c r="EF44" s="17"/>
      <c r="EG44" s="17"/>
      <c r="EH44" s="17"/>
      <c r="EI44" s="17"/>
      <c r="EJ44" s="17"/>
      <c r="EK44" s="17"/>
      <c r="EL44" s="17"/>
      <c r="EM44" s="17"/>
      <c r="EN44" s="17"/>
      <c r="EO44" s="17"/>
    </row>
    <row r="45" spans="1:145" s="24" customFormat="1" x14ac:dyDescent="0.25">
      <c r="A45" s="1" t="s">
        <v>36</v>
      </c>
      <c r="B45" s="2">
        <v>1987</v>
      </c>
      <c r="C45" s="2"/>
      <c r="D45" s="2">
        <v>16</v>
      </c>
      <c r="E45" s="2">
        <v>6</v>
      </c>
      <c r="F45" s="13">
        <v>0.25</v>
      </c>
      <c r="G45" s="14">
        <f t="shared" si="8"/>
        <v>4</v>
      </c>
      <c r="H45" s="15">
        <f t="shared" si="9"/>
        <v>0.375</v>
      </c>
      <c r="I45" s="16">
        <v>1.1499999999999999</v>
      </c>
      <c r="J45" s="16">
        <f t="shared" si="10"/>
        <v>0.28749999999999998</v>
      </c>
      <c r="K45" s="17">
        <f t="shared" si="5"/>
        <v>7.8125E-2</v>
      </c>
      <c r="L45" s="17">
        <f t="shared" si="6"/>
        <v>0.27950849718747373</v>
      </c>
      <c r="M45" s="16">
        <f t="shared" si="11"/>
        <v>0.23749999999999999</v>
      </c>
      <c r="N45" s="18">
        <f t="shared" si="7"/>
        <v>0.22950849718747374</v>
      </c>
      <c r="O45" s="16" t="s">
        <v>75</v>
      </c>
      <c r="P45" s="18">
        <f t="shared" si="12"/>
        <v>0.6428571428571429</v>
      </c>
      <c r="Q45" s="2">
        <v>0</v>
      </c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17"/>
      <c r="AM45" s="17"/>
      <c r="AN45" s="17"/>
      <c r="AO45" s="17"/>
      <c r="AP45" s="17"/>
      <c r="AQ45" s="17"/>
      <c r="AR45" s="17"/>
      <c r="AS45" s="17"/>
      <c r="AT45" s="17"/>
      <c r="AU45" s="17"/>
      <c r="AV45" s="17"/>
      <c r="AW45" s="17"/>
      <c r="AX45" s="17"/>
      <c r="AY45" s="17"/>
      <c r="AZ45" s="17"/>
      <c r="BA45" s="17"/>
      <c r="BB45" s="17"/>
      <c r="BC45" s="17"/>
      <c r="BD45" s="17"/>
      <c r="BE45" s="17"/>
      <c r="BF45" s="17"/>
      <c r="BG45" s="17"/>
      <c r="BH45" s="17"/>
      <c r="BI45" s="17"/>
      <c r="BJ45" s="17"/>
      <c r="BK45" s="17"/>
      <c r="BL45" s="17"/>
      <c r="BM45" s="17"/>
      <c r="BN45" s="17"/>
      <c r="BO45" s="17"/>
      <c r="BP45" s="17"/>
      <c r="BQ45" s="17"/>
      <c r="BR45" s="17"/>
      <c r="BS45" s="17"/>
      <c r="BT45" s="17"/>
      <c r="BU45" s="17"/>
      <c r="BV45" s="17"/>
      <c r="BW45" s="17"/>
      <c r="BX45" s="17"/>
      <c r="BY45" s="17"/>
      <c r="BZ45" s="17"/>
      <c r="CA45" s="17"/>
      <c r="CB45" s="17"/>
      <c r="CC45" s="17"/>
      <c r="CD45" s="17"/>
      <c r="CE45" s="17"/>
      <c r="CF45" s="17"/>
      <c r="CG45" s="17"/>
      <c r="CH45" s="17"/>
      <c r="CI45" s="17"/>
      <c r="CJ45" s="17"/>
      <c r="CK45" s="17"/>
      <c r="CL45" s="17"/>
      <c r="CM45" s="17"/>
      <c r="CN45" s="17"/>
      <c r="CO45" s="17"/>
      <c r="CP45" s="17"/>
      <c r="CQ45" s="17"/>
      <c r="CR45" s="17"/>
      <c r="CS45" s="17"/>
      <c r="CT45" s="17"/>
      <c r="CU45" s="17"/>
      <c r="CV45" s="17"/>
      <c r="CW45" s="17"/>
      <c r="CX45" s="17"/>
      <c r="CY45" s="17"/>
      <c r="CZ45" s="17"/>
      <c r="DA45" s="17"/>
      <c r="DB45" s="17"/>
      <c r="DC45" s="17"/>
      <c r="DD45" s="17"/>
      <c r="DE45" s="17"/>
      <c r="DF45" s="17"/>
      <c r="DG45" s="17"/>
      <c r="DH45" s="17"/>
      <c r="DI45" s="17"/>
      <c r="DJ45" s="17"/>
      <c r="DK45" s="17"/>
      <c r="DL45" s="17"/>
      <c r="DM45" s="17"/>
      <c r="DN45" s="17"/>
      <c r="DO45" s="17"/>
      <c r="DP45" s="17"/>
      <c r="DQ45" s="17"/>
      <c r="DR45" s="17"/>
      <c r="DS45" s="17"/>
      <c r="DT45" s="17"/>
      <c r="DU45" s="17"/>
      <c r="DV45" s="17"/>
      <c r="DW45" s="17"/>
      <c r="DX45" s="17"/>
      <c r="DY45" s="17"/>
      <c r="DZ45" s="17"/>
      <c r="EA45" s="17"/>
      <c r="EB45" s="17"/>
      <c r="EC45" s="17"/>
      <c r="ED45" s="17"/>
      <c r="EE45" s="17"/>
      <c r="EF45" s="17"/>
      <c r="EG45" s="17"/>
      <c r="EH45" s="17"/>
      <c r="EI45" s="17"/>
      <c r="EJ45" s="17"/>
      <c r="EK45" s="17"/>
      <c r="EL45" s="17"/>
      <c r="EM45" s="17"/>
      <c r="EN45" s="17"/>
      <c r="EO45" s="17"/>
    </row>
    <row r="46" spans="1:145" s="24" customFormat="1" x14ac:dyDescent="0.25">
      <c r="A46" s="1" t="s">
        <v>40</v>
      </c>
      <c r="B46" s="2">
        <v>1987</v>
      </c>
      <c r="C46" s="2"/>
      <c r="D46" s="2">
        <v>37</v>
      </c>
      <c r="E46" s="2">
        <v>13</v>
      </c>
      <c r="F46" s="13">
        <v>0.25</v>
      </c>
      <c r="G46" s="14">
        <f t="shared" si="8"/>
        <v>4</v>
      </c>
      <c r="H46" s="15">
        <f t="shared" si="9"/>
        <v>0.35135135135135137</v>
      </c>
      <c r="I46" s="16">
        <v>1.23</v>
      </c>
      <c r="J46" s="16">
        <f t="shared" si="10"/>
        <v>0.20221075438558947</v>
      </c>
      <c r="K46" s="17">
        <f t="shared" si="5"/>
        <v>3.2850966379089103E-2</v>
      </c>
      <c r="L46" s="17">
        <f t="shared" si="6"/>
        <v>0.1812483555210615</v>
      </c>
      <c r="M46" s="16">
        <f t="shared" si="11"/>
        <v>0.18137742105225613</v>
      </c>
      <c r="N46" s="18">
        <f t="shared" si="7"/>
        <v>0.16041502218772816</v>
      </c>
      <c r="O46" s="16" t="s">
        <v>75</v>
      </c>
      <c r="P46" s="18">
        <f t="shared" si="12"/>
        <v>0.61904761904761918</v>
      </c>
      <c r="Q46" s="2" t="s">
        <v>130</v>
      </c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  <c r="AL46" s="17"/>
      <c r="AM46" s="17"/>
      <c r="AN46" s="17"/>
      <c r="AO46" s="17"/>
      <c r="AP46" s="17"/>
      <c r="AQ46" s="17"/>
      <c r="AR46" s="17"/>
      <c r="AS46" s="17"/>
      <c r="AT46" s="17"/>
      <c r="AU46" s="17"/>
      <c r="AV46" s="17"/>
      <c r="AW46" s="17"/>
      <c r="AX46" s="17"/>
      <c r="AY46" s="17"/>
      <c r="AZ46" s="17"/>
      <c r="BA46" s="17"/>
      <c r="BB46" s="17"/>
      <c r="BC46" s="17"/>
      <c r="BD46" s="17"/>
      <c r="BE46" s="17"/>
      <c r="BF46" s="17"/>
      <c r="BG46" s="17"/>
      <c r="BH46" s="17"/>
      <c r="BI46" s="17"/>
      <c r="BJ46" s="17"/>
      <c r="BK46" s="17"/>
      <c r="BL46" s="17"/>
      <c r="BM46" s="17"/>
      <c r="BN46" s="17"/>
      <c r="BO46" s="17"/>
      <c r="BP46" s="17"/>
      <c r="BQ46" s="17"/>
      <c r="BR46" s="17"/>
      <c r="BS46" s="17"/>
      <c r="BT46" s="17"/>
      <c r="BU46" s="17"/>
      <c r="BV46" s="17"/>
      <c r="BW46" s="17"/>
      <c r="BX46" s="17"/>
      <c r="BY46" s="17"/>
      <c r="BZ46" s="17"/>
      <c r="CA46" s="17"/>
      <c r="CB46" s="17"/>
      <c r="CC46" s="17"/>
      <c r="CD46" s="17"/>
      <c r="CE46" s="17"/>
      <c r="CF46" s="17"/>
      <c r="CG46" s="17"/>
      <c r="CH46" s="17"/>
      <c r="CI46" s="17"/>
      <c r="CJ46" s="17"/>
      <c r="CK46" s="17"/>
      <c r="CL46" s="17"/>
      <c r="CM46" s="17"/>
      <c r="CN46" s="17"/>
      <c r="CO46" s="17"/>
      <c r="CP46" s="17"/>
      <c r="CQ46" s="17"/>
      <c r="CR46" s="17"/>
      <c r="CS46" s="17"/>
      <c r="CT46" s="17"/>
      <c r="CU46" s="17"/>
      <c r="CV46" s="17"/>
      <c r="CW46" s="17"/>
      <c r="CX46" s="17"/>
      <c r="CY46" s="17"/>
      <c r="CZ46" s="17"/>
      <c r="DA46" s="17"/>
      <c r="DB46" s="17"/>
      <c r="DC46" s="17"/>
      <c r="DD46" s="17"/>
      <c r="DE46" s="17"/>
      <c r="DF46" s="17"/>
      <c r="DG46" s="17"/>
      <c r="DH46" s="17"/>
      <c r="DI46" s="17"/>
      <c r="DJ46" s="17"/>
      <c r="DK46" s="17"/>
      <c r="DL46" s="17"/>
      <c r="DM46" s="17"/>
      <c r="DN46" s="17"/>
      <c r="DO46" s="17"/>
      <c r="DP46" s="17"/>
      <c r="DQ46" s="17"/>
      <c r="DR46" s="17"/>
      <c r="DS46" s="17"/>
      <c r="DT46" s="17"/>
      <c r="DU46" s="17"/>
      <c r="DV46" s="17"/>
      <c r="DW46" s="17"/>
      <c r="DX46" s="17"/>
      <c r="DY46" s="17"/>
      <c r="DZ46" s="17"/>
      <c r="EA46" s="17"/>
      <c r="EB46" s="17"/>
      <c r="EC46" s="17"/>
      <c r="ED46" s="17"/>
      <c r="EE46" s="17"/>
      <c r="EF46" s="17"/>
      <c r="EG46" s="17"/>
      <c r="EH46" s="17"/>
      <c r="EI46" s="17"/>
      <c r="EJ46" s="17"/>
      <c r="EK46" s="17"/>
      <c r="EL46" s="17"/>
      <c r="EM46" s="17"/>
      <c r="EN46" s="17"/>
      <c r="EO46" s="17"/>
    </row>
    <row r="47" spans="1:145" s="24" customFormat="1" x14ac:dyDescent="0.25">
      <c r="A47" s="1" t="s">
        <v>45</v>
      </c>
      <c r="B47" s="2">
        <v>1987</v>
      </c>
      <c r="C47" s="2"/>
      <c r="D47" s="2">
        <v>60</v>
      </c>
      <c r="E47" s="2">
        <v>12</v>
      </c>
      <c r="F47" s="13">
        <v>0.25</v>
      </c>
      <c r="G47" s="14">
        <f t="shared" si="8"/>
        <v>4</v>
      </c>
      <c r="H47" s="15">
        <f t="shared" si="9"/>
        <v>0.2</v>
      </c>
      <c r="I47" s="16">
        <v>-0.75</v>
      </c>
      <c r="J47" s="16">
        <f t="shared" si="10"/>
        <v>-9.6824583655185426E-2</v>
      </c>
      <c r="K47" s="17">
        <f t="shared" si="5"/>
        <v>1.4222222222222225E-2</v>
      </c>
      <c r="L47" s="17">
        <f t="shared" si="6"/>
        <v>0.11925695879998879</v>
      </c>
      <c r="M47" s="16">
        <f t="shared" si="11"/>
        <v>-0.10953644806196508</v>
      </c>
      <c r="N47" s="18">
        <f t="shared" si="7"/>
        <v>0.10654509439320914</v>
      </c>
      <c r="O47" s="16" t="s">
        <v>75</v>
      </c>
      <c r="P47" s="18">
        <f t="shared" si="12"/>
        <v>0.42857142857142866</v>
      </c>
      <c r="Q47" s="2" t="s">
        <v>130</v>
      </c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  <c r="AL47" s="17"/>
      <c r="AM47" s="17"/>
      <c r="AN47" s="17"/>
      <c r="AO47" s="17"/>
      <c r="AP47" s="17"/>
      <c r="AQ47" s="17"/>
      <c r="AR47" s="17"/>
      <c r="AS47" s="17"/>
      <c r="AT47" s="17"/>
      <c r="AU47" s="17"/>
      <c r="AV47" s="17"/>
      <c r="AW47" s="17"/>
      <c r="AX47" s="17"/>
      <c r="AY47" s="17"/>
      <c r="AZ47" s="17"/>
      <c r="BA47" s="17"/>
      <c r="BB47" s="17"/>
      <c r="BC47" s="17"/>
      <c r="BD47" s="17"/>
      <c r="BE47" s="17"/>
      <c r="BF47" s="17"/>
      <c r="BG47" s="17"/>
      <c r="BH47" s="17"/>
      <c r="BI47" s="17"/>
      <c r="BJ47" s="17"/>
      <c r="BK47" s="17"/>
      <c r="BL47" s="17"/>
      <c r="BM47" s="17"/>
      <c r="BN47" s="17"/>
      <c r="BO47" s="17"/>
      <c r="BP47" s="17"/>
      <c r="BQ47" s="17"/>
      <c r="BR47" s="17"/>
      <c r="BS47" s="17"/>
      <c r="BT47" s="17"/>
      <c r="BU47" s="17"/>
      <c r="BV47" s="17"/>
      <c r="BW47" s="17"/>
      <c r="BX47" s="17"/>
      <c r="BY47" s="17"/>
      <c r="BZ47" s="17"/>
      <c r="CA47" s="17"/>
      <c r="CB47" s="17"/>
      <c r="CC47" s="17"/>
      <c r="CD47" s="17"/>
      <c r="CE47" s="17"/>
      <c r="CF47" s="17"/>
      <c r="CG47" s="17"/>
      <c r="CH47" s="17"/>
      <c r="CI47" s="17"/>
      <c r="CJ47" s="17"/>
      <c r="CK47" s="17"/>
      <c r="CL47" s="17"/>
      <c r="CM47" s="17"/>
      <c r="CN47" s="17"/>
      <c r="CO47" s="17"/>
      <c r="CP47" s="17"/>
      <c r="CQ47" s="17"/>
      <c r="CR47" s="17"/>
      <c r="CS47" s="17"/>
      <c r="CT47" s="17"/>
      <c r="CU47" s="17"/>
      <c r="CV47" s="17"/>
      <c r="CW47" s="17"/>
      <c r="CX47" s="17"/>
      <c r="CY47" s="17"/>
      <c r="CZ47" s="17"/>
      <c r="DA47" s="17"/>
      <c r="DB47" s="17"/>
      <c r="DC47" s="17"/>
      <c r="DD47" s="17"/>
      <c r="DE47" s="17"/>
      <c r="DF47" s="17"/>
      <c r="DG47" s="17"/>
      <c r="DH47" s="17"/>
      <c r="DI47" s="17"/>
      <c r="DJ47" s="17"/>
      <c r="DK47" s="17"/>
      <c r="DL47" s="17"/>
      <c r="DM47" s="17"/>
      <c r="DN47" s="17"/>
      <c r="DO47" s="17"/>
      <c r="DP47" s="17"/>
      <c r="DQ47" s="17"/>
      <c r="DR47" s="17"/>
      <c r="DS47" s="17"/>
      <c r="DT47" s="17"/>
      <c r="DU47" s="17"/>
      <c r="DV47" s="17"/>
      <c r="DW47" s="17"/>
      <c r="DX47" s="17"/>
      <c r="DY47" s="17"/>
      <c r="DZ47" s="17"/>
      <c r="EA47" s="17"/>
      <c r="EB47" s="17"/>
      <c r="EC47" s="17"/>
      <c r="ED47" s="17"/>
      <c r="EE47" s="17"/>
      <c r="EF47" s="17"/>
      <c r="EG47" s="17"/>
      <c r="EH47" s="17"/>
      <c r="EI47" s="17"/>
      <c r="EJ47" s="17"/>
      <c r="EK47" s="17"/>
      <c r="EL47" s="17"/>
      <c r="EM47" s="17"/>
      <c r="EN47" s="17"/>
      <c r="EO47" s="17"/>
    </row>
    <row r="48" spans="1:145" x14ac:dyDescent="0.25">
      <c r="A48" s="1" t="s">
        <v>39</v>
      </c>
      <c r="B48" s="2">
        <v>1988</v>
      </c>
      <c r="D48" s="2">
        <v>40</v>
      </c>
      <c r="E48" s="2">
        <v>10</v>
      </c>
      <c r="F48" s="13">
        <v>0.25</v>
      </c>
      <c r="G48" s="14">
        <f t="shared" si="8"/>
        <v>4</v>
      </c>
      <c r="H48" s="15">
        <f t="shared" si="9"/>
        <v>0.25</v>
      </c>
      <c r="I48" s="16">
        <v>0</v>
      </c>
      <c r="J48" s="16">
        <f t="shared" si="10"/>
        <v>0</v>
      </c>
      <c r="K48" s="17">
        <f t="shared" si="5"/>
        <v>2.5000000000000001E-2</v>
      </c>
      <c r="L48" s="17">
        <f t="shared" si="6"/>
        <v>0.15811388300841897</v>
      </c>
      <c r="M48" s="16">
        <f t="shared" si="11"/>
        <v>-1.9230769230769232E-2</v>
      </c>
      <c r="N48" s="18">
        <f t="shared" si="7"/>
        <v>0.13888311377764972</v>
      </c>
      <c r="O48" s="16" t="s">
        <v>75</v>
      </c>
      <c r="P48" s="18">
        <f t="shared" si="12"/>
        <v>0.5</v>
      </c>
      <c r="Q48" s="2">
        <v>1</v>
      </c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  <c r="AL48" s="17"/>
      <c r="AM48" s="17"/>
      <c r="AN48" s="17"/>
      <c r="AO48" s="17"/>
      <c r="AP48" s="17"/>
      <c r="AQ48" s="17"/>
      <c r="AR48" s="17"/>
      <c r="AS48" s="17"/>
      <c r="AT48" s="17"/>
      <c r="AU48" s="17"/>
      <c r="AV48" s="17"/>
      <c r="AW48" s="17"/>
      <c r="AX48" s="17"/>
      <c r="AY48" s="17"/>
      <c r="AZ48" s="17"/>
      <c r="BA48" s="17"/>
      <c r="BB48" s="17"/>
      <c r="BC48" s="17"/>
      <c r="BD48" s="17"/>
      <c r="BE48" s="17"/>
      <c r="BF48" s="17"/>
      <c r="BG48" s="17"/>
      <c r="BH48" s="17"/>
      <c r="BI48" s="17"/>
      <c r="BJ48" s="17"/>
      <c r="BK48" s="17"/>
      <c r="BL48" s="17"/>
      <c r="BM48" s="17"/>
      <c r="BN48" s="17"/>
      <c r="BO48" s="17"/>
      <c r="BP48" s="17"/>
      <c r="BQ48" s="17"/>
      <c r="BR48" s="17"/>
      <c r="BS48" s="17"/>
      <c r="BT48" s="17"/>
      <c r="BU48" s="17"/>
      <c r="BV48" s="17"/>
      <c r="BW48" s="17"/>
      <c r="BX48" s="17"/>
      <c r="BY48" s="17"/>
      <c r="BZ48" s="17"/>
      <c r="CA48" s="17"/>
      <c r="CB48" s="17"/>
      <c r="CC48" s="17"/>
      <c r="CD48" s="17"/>
      <c r="CE48" s="17"/>
      <c r="CF48" s="17"/>
      <c r="CG48" s="17"/>
      <c r="CH48" s="17"/>
      <c r="CI48" s="17"/>
      <c r="CJ48" s="17"/>
      <c r="CK48" s="17"/>
      <c r="CL48" s="17"/>
      <c r="CM48" s="17"/>
      <c r="CN48" s="17"/>
      <c r="CO48" s="17"/>
      <c r="CP48" s="17"/>
      <c r="CQ48" s="17"/>
      <c r="CR48" s="17"/>
      <c r="CS48" s="17"/>
      <c r="CT48" s="17"/>
      <c r="CU48" s="17"/>
      <c r="CV48" s="17"/>
      <c r="CW48" s="17"/>
      <c r="CX48" s="17"/>
      <c r="CY48" s="17"/>
      <c r="CZ48" s="17"/>
      <c r="DA48" s="17"/>
      <c r="DB48" s="17"/>
      <c r="DC48" s="17"/>
      <c r="DD48" s="17"/>
      <c r="DE48" s="17"/>
      <c r="DF48" s="17"/>
      <c r="DG48" s="17"/>
      <c r="DH48" s="17"/>
      <c r="DI48" s="17"/>
      <c r="DJ48" s="17"/>
      <c r="DK48" s="17"/>
      <c r="DL48" s="17"/>
      <c r="DM48" s="17"/>
      <c r="DN48" s="17"/>
      <c r="DO48" s="17"/>
      <c r="DP48" s="17"/>
      <c r="DQ48" s="17"/>
      <c r="DR48" s="17"/>
      <c r="DS48" s="17"/>
      <c r="DT48" s="17"/>
      <c r="DU48" s="17"/>
      <c r="DV48" s="17"/>
      <c r="DW48" s="17"/>
      <c r="DX48" s="17"/>
      <c r="DY48" s="17"/>
      <c r="DZ48" s="17"/>
      <c r="EA48" s="17"/>
      <c r="EB48" s="17"/>
      <c r="EC48" s="17"/>
      <c r="ED48" s="17"/>
      <c r="EE48" s="17"/>
      <c r="EF48" s="17"/>
      <c r="EG48" s="17"/>
      <c r="EH48" s="17"/>
      <c r="EI48" s="17"/>
      <c r="EJ48" s="17"/>
      <c r="EK48" s="17"/>
      <c r="EL48" s="17"/>
      <c r="EM48" s="17"/>
      <c r="EN48" s="17"/>
      <c r="EO48" s="17"/>
    </row>
    <row r="49" spans="1:145" x14ac:dyDescent="0.25">
      <c r="A49" s="1" t="s">
        <v>41</v>
      </c>
      <c r="B49" s="2">
        <v>1988</v>
      </c>
      <c r="D49" s="2">
        <v>35</v>
      </c>
      <c r="E49" s="2">
        <v>13</v>
      </c>
      <c r="F49" s="13">
        <v>0.25</v>
      </c>
      <c r="G49" s="14">
        <f t="shared" si="8"/>
        <v>4</v>
      </c>
      <c r="H49" s="15">
        <f t="shared" si="9"/>
        <v>0.37142857142857144</v>
      </c>
      <c r="I49" s="16">
        <v>1.46</v>
      </c>
      <c r="J49" s="16">
        <f t="shared" si="10"/>
        <v>0.24678504238072682</v>
      </c>
      <c r="K49" s="17">
        <f t="shared" si="5"/>
        <v>3.5576287657920314E-2</v>
      </c>
      <c r="L49" s="17">
        <f t="shared" si="6"/>
        <v>0.18861677459314247</v>
      </c>
      <c r="M49" s="16">
        <f t="shared" si="11"/>
        <v>0.22472621885131505</v>
      </c>
      <c r="N49" s="18">
        <f t="shared" si="7"/>
        <v>0.1665579510637307</v>
      </c>
      <c r="O49" s="16" t="s">
        <v>75</v>
      </c>
      <c r="P49" s="18">
        <f t="shared" si="12"/>
        <v>0.63934426229508201</v>
      </c>
      <c r="Q49" s="2">
        <v>0</v>
      </c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  <c r="AL49" s="17"/>
      <c r="AM49" s="17"/>
      <c r="AN49" s="17"/>
      <c r="AO49" s="17"/>
      <c r="AP49" s="17"/>
      <c r="AQ49" s="17"/>
      <c r="AR49" s="17"/>
      <c r="AS49" s="17"/>
      <c r="AT49" s="17"/>
      <c r="AU49" s="17"/>
      <c r="AV49" s="17"/>
      <c r="AW49" s="17"/>
      <c r="AX49" s="17"/>
      <c r="AY49" s="17"/>
      <c r="AZ49" s="17"/>
      <c r="BA49" s="17"/>
      <c r="BB49" s="17"/>
      <c r="BC49" s="17"/>
      <c r="BD49" s="17"/>
      <c r="BE49" s="17"/>
      <c r="BF49" s="17"/>
      <c r="BG49" s="17"/>
      <c r="BH49" s="17"/>
      <c r="BI49" s="17"/>
      <c r="BJ49" s="17"/>
      <c r="BK49" s="17"/>
      <c r="BL49" s="17"/>
      <c r="BM49" s="17"/>
      <c r="BN49" s="17"/>
      <c r="BO49" s="17"/>
      <c r="BP49" s="17"/>
      <c r="BQ49" s="17"/>
      <c r="BR49" s="17"/>
      <c r="BS49" s="17"/>
      <c r="BT49" s="17"/>
      <c r="BU49" s="17"/>
      <c r="BV49" s="17"/>
      <c r="BW49" s="17"/>
      <c r="BX49" s="17"/>
      <c r="BY49" s="17"/>
      <c r="BZ49" s="17"/>
      <c r="CA49" s="17"/>
      <c r="CB49" s="17"/>
      <c r="CC49" s="17"/>
      <c r="CD49" s="17"/>
      <c r="CE49" s="17"/>
      <c r="CF49" s="17"/>
      <c r="CG49" s="17"/>
      <c r="CH49" s="17"/>
      <c r="CI49" s="17"/>
      <c r="CJ49" s="17"/>
      <c r="CK49" s="17"/>
      <c r="CL49" s="17"/>
      <c r="CM49" s="17"/>
      <c r="CN49" s="17"/>
      <c r="CO49" s="17"/>
      <c r="CP49" s="17"/>
      <c r="CQ49" s="17"/>
      <c r="CR49" s="17"/>
      <c r="CS49" s="17"/>
      <c r="CT49" s="17"/>
      <c r="CU49" s="17"/>
      <c r="CV49" s="17"/>
      <c r="CW49" s="17"/>
      <c r="CX49" s="17"/>
      <c r="CY49" s="17"/>
      <c r="CZ49" s="17"/>
      <c r="DA49" s="17"/>
      <c r="DB49" s="17"/>
      <c r="DC49" s="17"/>
      <c r="DD49" s="17"/>
      <c r="DE49" s="17"/>
      <c r="DF49" s="17"/>
      <c r="DG49" s="17"/>
      <c r="DH49" s="17"/>
      <c r="DI49" s="17"/>
      <c r="DJ49" s="17"/>
      <c r="DK49" s="17"/>
      <c r="DL49" s="17"/>
      <c r="DM49" s="17"/>
      <c r="DN49" s="17"/>
      <c r="DO49" s="17"/>
      <c r="DP49" s="17"/>
      <c r="DQ49" s="17"/>
      <c r="DR49" s="17"/>
      <c r="DS49" s="17"/>
      <c r="DT49" s="17"/>
      <c r="DU49" s="17"/>
      <c r="DV49" s="17"/>
      <c r="DW49" s="17"/>
      <c r="DX49" s="17"/>
      <c r="DY49" s="17"/>
      <c r="DZ49" s="17"/>
      <c r="EA49" s="17"/>
      <c r="EB49" s="17"/>
      <c r="EC49" s="17"/>
      <c r="ED49" s="17"/>
      <c r="EE49" s="17"/>
      <c r="EF49" s="17"/>
      <c r="EG49" s="17"/>
      <c r="EH49" s="17"/>
      <c r="EI49" s="17"/>
      <c r="EJ49" s="17"/>
      <c r="EK49" s="17"/>
      <c r="EL49" s="17"/>
      <c r="EM49" s="17"/>
      <c r="EN49" s="17"/>
      <c r="EO49" s="17"/>
    </row>
    <row r="50" spans="1:145" s="24" customFormat="1" x14ac:dyDescent="0.25">
      <c r="A50" s="1" t="s">
        <v>42</v>
      </c>
      <c r="B50" s="2">
        <v>1988</v>
      </c>
      <c r="C50" s="2"/>
      <c r="D50" s="2">
        <v>41</v>
      </c>
      <c r="E50" s="2">
        <v>13</v>
      </c>
      <c r="F50" s="13">
        <v>0.25</v>
      </c>
      <c r="G50" s="14">
        <f t="shared" si="8"/>
        <v>4</v>
      </c>
      <c r="H50" s="15">
        <f t="shared" si="9"/>
        <v>0.31707317073170732</v>
      </c>
      <c r="I50" s="16">
        <v>0.81</v>
      </c>
      <c r="J50" s="16">
        <f t="shared" si="10"/>
        <v>0.12650074712977091</v>
      </c>
      <c r="K50" s="17">
        <f t="shared" si="5"/>
        <v>2.8167515464565709E-2</v>
      </c>
      <c r="L50" s="17">
        <f t="shared" si="6"/>
        <v>0.16783180707054818</v>
      </c>
      <c r="M50" s="16">
        <f t="shared" si="11"/>
        <v>0.10775074712977091</v>
      </c>
      <c r="N50" s="18">
        <f t="shared" si="7"/>
        <v>0.14908180707054819</v>
      </c>
      <c r="O50" s="16" t="s">
        <v>75</v>
      </c>
      <c r="P50" s="18">
        <f t="shared" si="12"/>
        <v>0.58208955223880587</v>
      </c>
      <c r="Q50" s="2">
        <v>0</v>
      </c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7"/>
      <c r="AL50" s="17"/>
      <c r="AM50" s="17"/>
      <c r="AN50" s="17"/>
      <c r="AO50" s="17"/>
      <c r="AP50" s="17"/>
      <c r="AQ50" s="17"/>
      <c r="AR50" s="17"/>
      <c r="AS50" s="17"/>
      <c r="AT50" s="17"/>
      <c r="AU50" s="17"/>
      <c r="AV50" s="17"/>
      <c r="AW50" s="17"/>
      <c r="AX50" s="17"/>
      <c r="AY50" s="17"/>
      <c r="AZ50" s="17"/>
      <c r="BA50" s="17"/>
      <c r="BB50" s="17"/>
      <c r="BC50" s="17"/>
      <c r="BD50" s="17"/>
      <c r="BE50" s="17"/>
      <c r="BF50" s="17"/>
      <c r="BG50" s="17"/>
      <c r="BH50" s="17"/>
      <c r="BI50" s="17"/>
      <c r="BJ50" s="17"/>
      <c r="BK50" s="17"/>
      <c r="BL50" s="17"/>
      <c r="BM50" s="17"/>
      <c r="BN50" s="17"/>
      <c r="BO50" s="17"/>
      <c r="BP50" s="17"/>
      <c r="BQ50" s="17"/>
      <c r="BR50" s="17"/>
      <c r="BS50" s="17"/>
      <c r="BT50" s="17"/>
      <c r="BU50" s="17"/>
      <c r="BV50" s="17"/>
      <c r="BW50" s="17"/>
      <c r="BX50" s="17"/>
      <c r="BY50" s="17"/>
      <c r="BZ50" s="17"/>
      <c r="CA50" s="17"/>
      <c r="CB50" s="17"/>
      <c r="CC50" s="17"/>
      <c r="CD50" s="17"/>
      <c r="CE50" s="17"/>
      <c r="CF50" s="17"/>
      <c r="CG50" s="17"/>
      <c r="CH50" s="17"/>
      <c r="CI50" s="17"/>
      <c r="CJ50" s="17"/>
      <c r="CK50" s="17"/>
      <c r="CL50" s="17"/>
      <c r="CM50" s="17"/>
      <c r="CN50" s="17"/>
      <c r="CO50" s="17"/>
      <c r="CP50" s="17"/>
      <c r="CQ50" s="17"/>
      <c r="CR50" s="17"/>
      <c r="CS50" s="17"/>
      <c r="CT50" s="17"/>
      <c r="CU50" s="17"/>
      <c r="CV50" s="17"/>
      <c r="CW50" s="17"/>
      <c r="CX50" s="17"/>
      <c r="CY50" s="17"/>
      <c r="CZ50" s="17"/>
      <c r="DA50" s="17"/>
      <c r="DB50" s="17"/>
      <c r="DC50" s="17"/>
      <c r="DD50" s="17"/>
      <c r="DE50" s="17"/>
      <c r="DF50" s="17"/>
      <c r="DG50" s="17"/>
      <c r="DH50" s="17"/>
      <c r="DI50" s="17"/>
      <c r="DJ50" s="17"/>
      <c r="DK50" s="17"/>
      <c r="DL50" s="17"/>
      <c r="DM50" s="17"/>
      <c r="DN50" s="17"/>
      <c r="DO50" s="17"/>
      <c r="DP50" s="17"/>
      <c r="DQ50" s="17"/>
      <c r="DR50" s="17"/>
      <c r="DS50" s="17"/>
      <c r="DT50" s="17"/>
      <c r="DU50" s="17"/>
      <c r="DV50" s="17"/>
      <c r="DW50" s="17"/>
      <c r="DX50" s="17"/>
      <c r="DY50" s="17"/>
      <c r="DZ50" s="17"/>
      <c r="EA50" s="17"/>
      <c r="EB50" s="17"/>
      <c r="EC50" s="17"/>
      <c r="ED50" s="17"/>
      <c r="EE50" s="17"/>
      <c r="EF50" s="17"/>
      <c r="EG50" s="17"/>
      <c r="EH50" s="17"/>
      <c r="EI50" s="17"/>
      <c r="EJ50" s="17"/>
      <c r="EK50" s="17"/>
      <c r="EL50" s="17"/>
      <c r="EM50" s="17"/>
      <c r="EN50" s="17"/>
      <c r="EO50" s="17"/>
    </row>
    <row r="51" spans="1:145" s="17" customFormat="1" x14ac:dyDescent="0.25">
      <c r="A51" s="1" t="s">
        <v>7</v>
      </c>
      <c r="B51" s="2">
        <v>1988</v>
      </c>
      <c r="C51" s="2"/>
      <c r="D51" s="2">
        <v>4</v>
      </c>
      <c r="E51" s="14">
        <v>2</v>
      </c>
      <c r="F51" s="13">
        <v>0.25</v>
      </c>
      <c r="G51" s="14">
        <f t="shared" si="8"/>
        <v>4</v>
      </c>
      <c r="H51" s="15">
        <f t="shared" si="9"/>
        <v>0.5</v>
      </c>
      <c r="I51" s="16">
        <v>1.1499999999999999</v>
      </c>
      <c r="J51" s="16">
        <f t="shared" si="10"/>
        <v>0.57499999999999996</v>
      </c>
      <c r="K51" s="17">
        <f t="shared" si="5"/>
        <v>0.33333333333333331</v>
      </c>
      <c r="L51" s="17">
        <f t="shared" si="6"/>
        <v>0.57735026918962573</v>
      </c>
      <c r="M51" s="16">
        <f t="shared" si="11"/>
        <v>0.32499999999999996</v>
      </c>
      <c r="N51" s="18">
        <f t="shared" si="7"/>
        <v>0.32735026918962573</v>
      </c>
      <c r="O51" s="16" t="s">
        <v>75</v>
      </c>
      <c r="P51" s="18">
        <f t="shared" si="12"/>
        <v>0.75</v>
      </c>
      <c r="Q51" s="2">
        <v>0</v>
      </c>
    </row>
    <row r="52" spans="1:145" s="17" customFormat="1" x14ac:dyDescent="0.25">
      <c r="A52" s="1" t="s">
        <v>8</v>
      </c>
      <c r="B52" s="2">
        <v>1988</v>
      </c>
      <c r="C52" s="2"/>
      <c r="D52" s="2">
        <v>10</v>
      </c>
      <c r="E52" s="14">
        <v>1</v>
      </c>
      <c r="F52" s="13">
        <v>0.25</v>
      </c>
      <c r="G52" s="14">
        <f t="shared" si="8"/>
        <v>4</v>
      </c>
      <c r="H52" s="15">
        <f t="shared" si="9"/>
        <v>0.1</v>
      </c>
      <c r="I52" s="16">
        <v>-2.06</v>
      </c>
      <c r="J52" s="16">
        <f t="shared" si="10"/>
        <v>-0.65142919799468613</v>
      </c>
      <c r="K52" s="17">
        <f t="shared" si="5"/>
        <v>4.8000000000000008E-2</v>
      </c>
      <c r="L52" s="17">
        <f t="shared" si="6"/>
        <v>0.21908902300206645</v>
      </c>
      <c r="M52" s="16">
        <f t="shared" si="11"/>
        <v>-0.7347625313280195</v>
      </c>
      <c r="N52" s="18">
        <f t="shared" si="7"/>
        <v>0.13575568966873314</v>
      </c>
      <c r="O52" s="16" t="s">
        <v>75</v>
      </c>
      <c r="P52" s="18">
        <f t="shared" si="12"/>
        <v>0.25000000000000006</v>
      </c>
      <c r="Q52" s="2">
        <v>0</v>
      </c>
    </row>
    <row r="53" spans="1:145" s="17" customFormat="1" x14ac:dyDescent="0.25">
      <c r="A53" s="1" t="s">
        <v>9</v>
      </c>
      <c r="B53" s="2">
        <v>1990</v>
      </c>
      <c r="C53" s="2"/>
      <c r="D53" s="2">
        <v>40</v>
      </c>
      <c r="E53" s="14">
        <v>12</v>
      </c>
      <c r="F53" s="13">
        <v>0.25</v>
      </c>
      <c r="G53" s="14">
        <f t="shared" si="8"/>
        <v>4</v>
      </c>
      <c r="H53" s="15">
        <f t="shared" si="9"/>
        <v>0.3</v>
      </c>
      <c r="I53" s="16">
        <v>0.55000000000000004</v>
      </c>
      <c r="J53" s="16">
        <f t="shared" si="10"/>
        <v>8.696263565463043E-2</v>
      </c>
      <c r="K53" s="17">
        <f t="shared" si="5"/>
        <v>2.8000000000000001E-2</v>
      </c>
      <c r="L53" s="17">
        <f t="shared" si="6"/>
        <v>0.16733200530681511</v>
      </c>
      <c r="M53" s="16">
        <f t="shared" si="11"/>
        <v>6.7731866423861198E-2</v>
      </c>
      <c r="N53" s="18">
        <f t="shared" si="7"/>
        <v>0.14810123607604586</v>
      </c>
      <c r="O53" s="16" t="s">
        <v>75</v>
      </c>
      <c r="P53" s="18">
        <f t="shared" si="12"/>
        <v>0.56249999999999989</v>
      </c>
      <c r="Q53" s="2">
        <v>0</v>
      </c>
    </row>
    <row r="54" spans="1:145" s="17" customFormat="1" x14ac:dyDescent="0.25">
      <c r="A54" s="1" t="s">
        <v>10</v>
      </c>
      <c r="B54" s="2">
        <v>1991</v>
      </c>
      <c r="C54" s="2"/>
      <c r="D54" s="2">
        <v>58</v>
      </c>
      <c r="E54" s="14">
        <v>11.02</v>
      </c>
      <c r="F54" s="13">
        <v>0.25</v>
      </c>
      <c r="G54" s="14">
        <f t="shared" si="8"/>
        <v>4</v>
      </c>
      <c r="H54" s="15">
        <f t="shared" si="9"/>
        <v>0.19</v>
      </c>
      <c r="I54" s="16">
        <v>-0.91</v>
      </c>
      <c r="J54" s="16">
        <f t="shared" si="10"/>
        <v>-0.11948885390234752</v>
      </c>
      <c r="K54" s="17">
        <f t="shared" si="5"/>
        <v>1.4151724137931036E-2</v>
      </c>
      <c r="L54" s="17">
        <f t="shared" si="6"/>
        <v>0.11896101940522801</v>
      </c>
      <c r="M54" s="16">
        <f t="shared" si="11"/>
        <v>-0.13264674863918963</v>
      </c>
      <c r="N54" s="18">
        <f t="shared" si="7"/>
        <v>0.1058031246683859</v>
      </c>
      <c r="O54" s="16" t="s">
        <v>75</v>
      </c>
      <c r="P54" s="18">
        <f t="shared" si="12"/>
        <v>0.41304347826086962</v>
      </c>
      <c r="Q54" s="2">
        <v>0</v>
      </c>
    </row>
    <row r="55" spans="1:145" s="17" customFormat="1" x14ac:dyDescent="0.25">
      <c r="A55" s="1" t="s">
        <v>11</v>
      </c>
      <c r="B55" s="2">
        <v>1992</v>
      </c>
      <c r="C55" s="2"/>
      <c r="D55" s="2">
        <v>20</v>
      </c>
      <c r="E55" s="14">
        <v>5</v>
      </c>
      <c r="F55" s="13">
        <v>0.25</v>
      </c>
      <c r="G55" s="14">
        <f t="shared" si="8"/>
        <v>4</v>
      </c>
      <c r="H55" s="15">
        <f t="shared" si="9"/>
        <v>0.25</v>
      </c>
      <c r="I55" s="16">
        <v>0</v>
      </c>
      <c r="J55" s="16">
        <f t="shared" si="10"/>
        <v>0</v>
      </c>
      <c r="K55" s="17">
        <f t="shared" si="5"/>
        <v>0.05</v>
      </c>
      <c r="L55" s="17">
        <f t="shared" si="6"/>
        <v>0.22360679774997896</v>
      </c>
      <c r="M55" s="16">
        <f t="shared" si="11"/>
        <v>-3.9473684210526314E-2</v>
      </c>
      <c r="N55" s="18">
        <f t="shared" si="7"/>
        <v>0.18413311353945266</v>
      </c>
      <c r="O55" s="16" t="s">
        <v>75</v>
      </c>
      <c r="P55" s="18">
        <f t="shared" si="12"/>
        <v>0.5</v>
      </c>
      <c r="Q55" s="2">
        <v>0</v>
      </c>
    </row>
    <row r="56" spans="1:145" s="17" customFormat="1" x14ac:dyDescent="0.25">
      <c r="A56" s="5" t="s">
        <v>12</v>
      </c>
      <c r="B56" s="2">
        <v>1993</v>
      </c>
      <c r="C56" s="2"/>
      <c r="D56" s="2">
        <v>50</v>
      </c>
      <c r="E56" s="14">
        <v>13</v>
      </c>
      <c r="F56" s="13">
        <v>0.25</v>
      </c>
      <c r="G56" s="14">
        <f t="shared" si="8"/>
        <v>4</v>
      </c>
      <c r="H56" s="15">
        <f t="shared" si="9"/>
        <v>0.26</v>
      </c>
      <c r="I56" s="16">
        <v>0</v>
      </c>
      <c r="J56" s="16">
        <f t="shared" si="10"/>
        <v>0</v>
      </c>
      <c r="K56" s="17">
        <f t="shared" si="5"/>
        <v>2.0522666666666668E-2</v>
      </c>
      <c r="L56" s="17">
        <f t="shared" si="6"/>
        <v>0.14325734419800845</v>
      </c>
      <c r="M56" s="16">
        <f t="shared" si="11"/>
        <v>-1.5306122448979591E-2</v>
      </c>
      <c r="N56" s="18">
        <f t="shared" si="7"/>
        <v>0.12795122174902887</v>
      </c>
      <c r="O56" s="16" t="s">
        <v>75</v>
      </c>
      <c r="P56" s="18">
        <f t="shared" si="12"/>
        <v>0.51315789473684215</v>
      </c>
      <c r="Q56" s="2">
        <v>1</v>
      </c>
    </row>
    <row r="57" spans="1:145" s="17" customFormat="1" x14ac:dyDescent="0.25">
      <c r="A57" s="1" t="s">
        <v>13</v>
      </c>
      <c r="B57" s="2">
        <v>1993</v>
      </c>
      <c r="C57" s="2"/>
      <c r="D57" s="2">
        <v>50</v>
      </c>
      <c r="E57" s="14">
        <v>12</v>
      </c>
      <c r="F57" s="13">
        <v>0.25</v>
      </c>
      <c r="G57" s="14">
        <f t="shared" si="8"/>
        <v>4</v>
      </c>
      <c r="H57" s="15">
        <f t="shared" si="9"/>
        <v>0.24</v>
      </c>
      <c r="I57" s="16">
        <v>0</v>
      </c>
      <c r="J57" s="16">
        <f t="shared" si="10"/>
        <v>0</v>
      </c>
      <c r="K57" s="17">
        <f t="shared" si="5"/>
        <v>1.9456000000000001E-2</v>
      </c>
      <c r="L57" s="17">
        <f t="shared" si="6"/>
        <v>0.13948476619330155</v>
      </c>
      <c r="M57" s="16">
        <f t="shared" si="11"/>
        <v>-1.5306122448979591E-2</v>
      </c>
      <c r="N57" s="18">
        <f t="shared" si="7"/>
        <v>0.12417864374432196</v>
      </c>
      <c r="O57" s="16" t="s">
        <v>75</v>
      </c>
      <c r="P57" s="18">
        <f t="shared" si="12"/>
        <v>0.48648648648648646</v>
      </c>
      <c r="Q57" s="2">
        <v>0</v>
      </c>
    </row>
    <row r="58" spans="1:145" s="17" customFormat="1" x14ac:dyDescent="0.25">
      <c r="A58" s="1" t="s">
        <v>14</v>
      </c>
      <c r="B58" s="2">
        <v>1993</v>
      </c>
      <c r="C58" s="2"/>
      <c r="D58" s="2">
        <v>22</v>
      </c>
      <c r="E58" s="14">
        <v>2</v>
      </c>
      <c r="F58" s="13">
        <v>0.25</v>
      </c>
      <c r="G58" s="14">
        <f t="shared" si="8"/>
        <v>4</v>
      </c>
      <c r="H58" s="15">
        <f t="shared" si="9"/>
        <v>9.0909090909090912E-2</v>
      </c>
      <c r="I58" s="16">
        <v>-1.48</v>
      </c>
      <c r="J58" s="16">
        <f t="shared" si="10"/>
        <v>-0.31553706020630345</v>
      </c>
      <c r="K58" s="17">
        <f t="shared" si="5"/>
        <v>2.0035061357375407E-2</v>
      </c>
      <c r="L58" s="17">
        <f t="shared" si="6"/>
        <v>0.14154526257482236</v>
      </c>
      <c r="M58" s="16">
        <f t="shared" si="11"/>
        <v>-0.35125134592058915</v>
      </c>
      <c r="N58" s="18">
        <f t="shared" si="7"/>
        <v>0.10583097686053665</v>
      </c>
      <c r="O58" s="16" t="s">
        <v>75</v>
      </c>
      <c r="P58" s="18">
        <f t="shared" si="12"/>
        <v>0.23076923076923073</v>
      </c>
      <c r="Q58" s="2">
        <v>0</v>
      </c>
    </row>
    <row r="59" spans="1:145" s="17" customFormat="1" x14ac:dyDescent="0.25">
      <c r="A59" s="1" t="s">
        <v>15</v>
      </c>
      <c r="B59" s="2">
        <v>1993</v>
      </c>
      <c r="C59" s="2"/>
      <c r="D59" s="2">
        <v>32</v>
      </c>
      <c r="E59" s="14">
        <v>8</v>
      </c>
      <c r="F59" s="13">
        <v>0.25</v>
      </c>
      <c r="G59" s="14">
        <f t="shared" si="8"/>
        <v>4</v>
      </c>
      <c r="H59" s="15">
        <f t="shared" si="9"/>
        <v>0.25</v>
      </c>
      <c r="I59" s="16">
        <v>0</v>
      </c>
      <c r="J59" s="16">
        <f t="shared" si="10"/>
        <v>0</v>
      </c>
      <c r="K59" s="17">
        <f t="shared" si="5"/>
        <v>3.125E-2</v>
      </c>
      <c r="L59" s="17">
        <f t="shared" si="6"/>
        <v>0.17677669529663689</v>
      </c>
      <c r="M59" s="16">
        <f t="shared" si="11"/>
        <v>-2.4193548387096774E-2</v>
      </c>
      <c r="N59" s="18">
        <f t="shared" si="7"/>
        <v>0.15258314690954011</v>
      </c>
      <c r="O59" s="16" t="s">
        <v>75</v>
      </c>
      <c r="P59" s="18">
        <f t="shared" si="12"/>
        <v>0.5</v>
      </c>
      <c r="Q59" s="2">
        <v>1</v>
      </c>
    </row>
    <row r="60" spans="1:145" s="17" customFormat="1" x14ac:dyDescent="0.25">
      <c r="A60" s="1" t="s">
        <v>16</v>
      </c>
      <c r="B60" s="2">
        <v>1993</v>
      </c>
      <c r="C60" s="2"/>
      <c r="D60" s="2">
        <v>32</v>
      </c>
      <c r="E60" s="14">
        <v>13</v>
      </c>
      <c r="F60" s="13">
        <v>0.25</v>
      </c>
      <c r="G60" s="14">
        <f t="shared" si="8"/>
        <v>4</v>
      </c>
      <c r="H60" s="15">
        <f t="shared" si="9"/>
        <v>0.40625</v>
      </c>
      <c r="I60" s="16">
        <v>1.84</v>
      </c>
      <c r="J60" s="16">
        <f t="shared" si="10"/>
        <v>0.32526911934581187</v>
      </c>
      <c r="K60" s="17">
        <f t="shared" si="5"/>
        <v>4.0201822916666664E-2</v>
      </c>
      <c r="L60" s="17">
        <f t="shared" si="6"/>
        <v>0.20050392244708498</v>
      </c>
      <c r="M60" s="16">
        <f t="shared" si="11"/>
        <v>0.30107557095871512</v>
      </c>
      <c r="N60" s="18">
        <f t="shared" si="7"/>
        <v>0.1763103740599882</v>
      </c>
      <c r="O60" s="16" t="s">
        <v>75</v>
      </c>
      <c r="P60" s="18">
        <f t="shared" si="12"/>
        <v>0.67241379310344829</v>
      </c>
      <c r="Q60" s="2">
        <v>1</v>
      </c>
    </row>
    <row r="61" spans="1:145" s="17" customFormat="1" x14ac:dyDescent="0.25">
      <c r="A61" s="1" t="s">
        <v>17</v>
      </c>
      <c r="B61" s="2">
        <v>1994</v>
      </c>
      <c r="C61" s="2"/>
      <c r="D61" s="2">
        <v>29</v>
      </c>
      <c r="E61" s="14">
        <v>12</v>
      </c>
      <c r="F61" s="13">
        <v>0.25</v>
      </c>
      <c r="G61" s="14">
        <f t="shared" si="8"/>
        <v>4</v>
      </c>
      <c r="H61" s="15">
        <f t="shared" si="9"/>
        <v>0.41379310344827586</v>
      </c>
      <c r="I61" s="16">
        <v>1.82</v>
      </c>
      <c r="J61" s="16">
        <f t="shared" si="10"/>
        <v>0.33796551548223441</v>
      </c>
      <c r="K61" s="17">
        <f t="shared" si="5"/>
        <v>4.4610275124031332E-2</v>
      </c>
      <c r="L61" s="17">
        <f t="shared" si="6"/>
        <v>0.2112114464796625</v>
      </c>
      <c r="M61" s="16">
        <f t="shared" si="11"/>
        <v>0.31117980119652011</v>
      </c>
      <c r="N61" s="18">
        <f t="shared" si="7"/>
        <v>0.18442573219394823</v>
      </c>
      <c r="O61" s="16" t="s">
        <v>75</v>
      </c>
      <c r="P61" s="18">
        <f t="shared" si="12"/>
        <v>0.679245283018868</v>
      </c>
      <c r="Q61" s="2">
        <v>0</v>
      </c>
    </row>
    <row r="62" spans="1:145" s="17" customFormat="1" x14ac:dyDescent="0.25">
      <c r="A62" s="1" t="s">
        <v>18</v>
      </c>
      <c r="B62" s="2">
        <v>1994</v>
      </c>
      <c r="C62" s="2"/>
      <c r="D62" s="2">
        <v>40</v>
      </c>
      <c r="E62" s="14">
        <v>8</v>
      </c>
      <c r="F62" s="13">
        <v>0.25</v>
      </c>
      <c r="G62" s="14">
        <f t="shared" si="8"/>
        <v>4</v>
      </c>
      <c r="H62" s="15">
        <f t="shared" si="9"/>
        <v>0.2</v>
      </c>
      <c r="I62" s="16">
        <v>-0.55000000000000004</v>
      </c>
      <c r="J62" s="16">
        <f t="shared" si="10"/>
        <v>-8.696263565463043E-2</v>
      </c>
      <c r="K62" s="17">
        <f t="shared" si="5"/>
        <v>2.1333333333333336E-2</v>
      </c>
      <c r="L62" s="17">
        <f t="shared" si="6"/>
        <v>0.14605934866804432</v>
      </c>
      <c r="M62" s="16">
        <f t="shared" si="11"/>
        <v>-0.10619340488539966</v>
      </c>
      <c r="N62" s="18">
        <f t="shared" si="7"/>
        <v>0.1268285794372751</v>
      </c>
      <c r="O62" s="16" t="s">
        <v>75</v>
      </c>
      <c r="P62" s="18">
        <f t="shared" si="12"/>
        <v>0.42857142857142866</v>
      </c>
      <c r="Q62" s="2">
        <v>1</v>
      </c>
    </row>
    <row r="63" spans="1:145" s="17" customFormat="1" x14ac:dyDescent="0.25">
      <c r="A63" s="1" t="s">
        <v>19</v>
      </c>
      <c r="B63" s="2">
        <v>1994</v>
      </c>
      <c r="C63" s="2"/>
      <c r="D63" s="2">
        <v>65</v>
      </c>
      <c r="E63" s="14">
        <v>24</v>
      </c>
      <c r="F63" s="13">
        <v>0.25</v>
      </c>
      <c r="G63" s="14">
        <f t="shared" si="8"/>
        <v>4</v>
      </c>
      <c r="H63" s="15">
        <f t="shared" si="9"/>
        <v>0.36923076923076925</v>
      </c>
      <c r="I63" s="16">
        <v>2.08</v>
      </c>
      <c r="J63" s="16">
        <f t="shared" si="10"/>
        <v>0.25799224794555359</v>
      </c>
      <c r="K63" s="17">
        <f t="shared" si="5"/>
        <v>1.9109695038689121E-2</v>
      </c>
      <c r="L63" s="17">
        <f t="shared" si="6"/>
        <v>0.13823782057993073</v>
      </c>
      <c r="M63" s="16">
        <f t="shared" si="11"/>
        <v>0.24627349794555359</v>
      </c>
      <c r="N63" s="18">
        <f t="shared" si="7"/>
        <v>0.12651907057993073</v>
      </c>
      <c r="O63" s="16" t="s">
        <v>75</v>
      </c>
      <c r="P63" s="18">
        <f t="shared" si="12"/>
        <v>0.63716814159292035</v>
      </c>
      <c r="Q63" s="2">
        <v>1</v>
      </c>
    </row>
    <row r="64" spans="1:145" s="17" customFormat="1" x14ac:dyDescent="0.25">
      <c r="A64" s="1" t="s">
        <v>20</v>
      </c>
      <c r="B64" s="2">
        <v>1994</v>
      </c>
      <c r="C64" s="2"/>
      <c r="D64" s="2">
        <v>46</v>
      </c>
      <c r="E64" s="14">
        <v>12</v>
      </c>
      <c r="F64" s="13">
        <v>0.25</v>
      </c>
      <c r="G64" s="14">
        <f t="shared" si="8"/>
        <v>4</v>
      </c>
      <c r="H64" s="15">
        <f t="shared" si="9"/>
        <v>0.2608695652173913</v>
      </c>
      <c r="I64" s="16">
        <v>0</v>
      </c>
      <c r="J64" s="16">
        <f t="shared" si="10"/>
        <v>0</v>
      </c>
      <c r="K64" s="17">
        <f t="shared" si="5"/>
        <v>2.2355551902687596E-2</v>
      </c>
      <c r="L64" s="17">
        <f t="shared" si="6"/>
        <v>0.14951773106453828</v>
      </c>
      <c r="M64" s="16">
        <f t="shared" si="11"/>
        <v>-1.6666666666666666E-2</v>
      </c>
      <c r="N64" s="18">
        <f t="shared" si="7"/>
        <v>0.13285106439787162</v>
      </c>
      <c r="O64" s="16" t="s">
        <v>75</v>
      </c>
      <c r="P64" s="18">
        <f t="shared" si="12"/>
        <v>0.51428571428571423</v>
      </c>
      <c r="Q64" s="2">
        <v>1</v>
      </c>
    </row>
    <row r="65" spans="1:17" s="17" customFormat="1" x14ac:dyDescent="0.25">
      <c r="A65" s="1" t="s">
        <v>21</v>
      </c>
      <c r="B65" s="2">
        <v>1994</v>
      </c>
      <c r="C65" s="2"/>
      <c r="D65" s="2">
        <v>50</v>
      </c>
      <c r="E65" s="14">
        <v>13</v>
      </c>
      <c r="F65" s="13">
        <v>0.25</v>
      </c>
      <c r="G65" s="14">
        <f t="shared" si="8"/>
        <v>4</v>
      </c>
      <c r="H65" s="15">
        <f t="shared" si="9"/>
        <v>0.26</v>
      </c>
      <c r="I65" s="16">
        <v>0</v>
      </c>
      <c r="J65" s="16">
        <f t="shared" si="10"/>
        <v>0</v>
      </c>
      <c r="K65" s="17">
        <f t="shared" si="5"/>
        <v>2.0522666666666668E-2</v>
      </c>
      <c r="L65" s="17">
        <f t="shared" si="6"/>
        <v>0.14325734419800845</v>
      </c>
      <c r="M65" s="16">
        <f t="shared" si="11"/>
        <v>-1.5306122448979591E-2</v>
      </c>
      <c r="N65" s="18">
        <f t="shared" si="7"/>
        <v>0.12795122174902887</v>
      </c>
      <c r="O65" s="16" t="s">
        <v>75</v>
      </c>
      <c r="P65" s="18">
        <f t="shared" si="12"/>
        <v>0.51315789473684215</v>
      </c>
      <c r="Q65" s="2">
        <v>1</v>
      </c>
    </row>
    <row r="66" spans="1:17" s="17" customFormat="1" x14ac:dyDescent="0.25">
      <c r="A66" s="1" t="s">
        <v>22</v>
      </c>
      <c r="B66" s="2">
        <v>1994</v>
      </c>
      <c r="C66" s="2"/>
      <c r="D66" s="2">
        <v>20</v>
      </c>
      <c r="E66" s="14">
        <v>6</v>
      </c>
      <c r="F66" s="13">
        <v>0.25</v>
      </c>
      <c r="G66" s="14">
        <f t="shared" ref="G66:G81" si="13">1/F66</f>
        <v>4</v>
      </c>
      <c r="H66" s="15">
        <f t="shared" ref="H66:H88" si="14">E66/D66</f>
        <v>0.3</v>
      </c>
      <c r="I66" s="16">
        <v>0.26</v>
      </c>
      <c r="J66" s="16">
        <f t="shared" ref="J66:J97" si="15">I66/SQRT(D66)</f>
        <v>5.8137767414994532E-2</v>
      </c>
      <c r="K66" s="17">
        <f t="shared" si="5"/>
        <v>5.6000000000000001E-2</v>
      </c>
      <c r="L66" s="17">
        <f t="shared" si="6"/>
        <v>0.23664319132398465</v>
      </c>
      <c r="M66" s="16">
        <f t="shared" ref="M66:M97" si="16">J66*1-(3/(4*(D66-1)))</f>
        <v>1.8664083204468218E-2</v>
      </c>
      <c r="N66" s="18">
        <f t="shared" si="7"/>
        <v>0.19716950711345832</v>
      </c>
      <c r="O66" s="16" t="s">
        <v>75</v>
      </c>
      <c r="P66" s="18">
        <f t="shared" ref="P66:P97" si="17">H66*(G66-1)/(H66*(G66-2)+1)</f>
        <v>0.56249999999999989</v>
      </c>
      <c r="Q66" s="2">
        <v>0</v>
      </c>
    </row>
    <row r="67" spans="1:17" s="17" customFormat="1" x14ac:dyDescent="0.25">
      <c r="A67" s="1" t="s">
        <v>23</v>
      </c>
      <c r="B67" s="2">
        <v>1994</v>
      </c>
      <c r="C67" s="2"/>
      <c r="D67" s="2">
        <v>42</v>
      </c>
      <c r="E67" s="14">
        <v>5</v>
      </c>
      <c r="F67" s="13">
        <v>0.25</v>
      </c>
      <c r="G67" s="14">
        <f t="shared" si="13"/>
        <v>4</v>
      </c>
      <c r="H67" s="15">
        <f t="shared" si="14"/>
        <v>0.11904761904761904</v>
      </c>
      <c r="I67" s="16">
        <v>-1.78</v>
      </c>
      <c r="J67" s="16">
        <f t="shared" si="15"/>
        <v>-0.27465996293252359</v>
      </c>
      <c r="K67" s="17">
        <f t="shared" ref="K67:K127" si="18">H67*(1-H67)/(D67*F67*(1-F67))</f>
        <v>1.3317496310693589E-2</v>
      </c>
      <c r="L67" s="17">
        <f t="shared" ref="L67:L127" si="19">SQRT(K67)</f>
        <v>0.11540145714285235</v>
      </c>
      <c r="M67" s="16">
        <f t="shared" si="16"/>
        <v>-0.29295264585935288</v>
      </c>
      <c r="N67" s="18">
        <f t="shared" ref="N67:N129" si="20">L67*1-(3/(4*(D67-1)))</f>
        <v>9.7108774216023083E-2</v>
      </c>
      <c r="O67" s="16" t="s">
        <v>75</v>
      </c>
      <c r="P67" s="18">
        <f t="shared" si="17"/>
        <v>0.28846153846153844</v>
      </c>
      <c r="Q67" s="2">
        <v>0</v>
      </c>
    </row>
    <row r="68" spans="1:17" s="17" customFormat="1" x14ac:dyDescent="0.25">
      <c r="A68" s="1" t="s">
        <v>24</v>
      </c>
      <c r="B68" s="2">
        <v>1995</v>
      </c>
      <c r="C68" s="2"/>
      <c r="D68" s="2">
        <v>40</v>
      </c>
      <c r="E68" s="14">
        <v>16</v>
      </c>
      <c r="F68" s="13">
        <v>0.25</v>
      </c>
      <c r="G68" s="14">
        <f t="shared" si="13"/>
        <v>4</v>
      </c>
      <c r="H68" s="15">
        <f t="shared" si="14"/>
        <v>0.4</v>
      </c>
      <c r="I68" s="16">
        <v>2.0099999999999998</v>
      </c>
      <c r="J68" s="16">
        <f t="shared" si="15"/>
        <v>0.31780890484692209</v>
      </c>
      <c r="K68" s="17">
        <f t="shared" si="18"/>
        <v>3.2000000000000001E-2</v>
      </c>
      <c r="L68" s="17">
        <f t="shared" si="19"/>
        <v>0.17888543819998318</v>
      </c>
      <c r="M68" s="16">
        <f t="shared" si="16"/>
        <v>0.29857813561615287</v>
      </c>
      <c r="N68" s="18">
        <f t="shared" si="20"/>
        <v>0.15965466896921393</v>
      </c>
      <c r="O68" s="16" t="s">
        <v>75</v>
      </c>
      <c r="P68" s="18">
        <f t="shared" si="17"/>
        <v>0.66666666666666674</v>
      </c>
      <c r="Q68" s="2">
        <v>0</v>
      </c>
    </row>
    <row r="69" spans="1:17" s="17" customFormat="1" x14ac:dyDescent="0.25">
      <c r="A69" s="5" t="s">
        <v>25</v>
      </c>
      <c r="B69" s="2">
        <v>1995</v>
      </c>
      <c r="C69" s="2"/>
      <c r="D69" s="2">
        <v>36</v>
      </c>
      <c r="E69" s="14">
        <v>13</v>
      </c>
      <c r="F69" s="13">
        <v>0.25</v>
      </c>
      <c r="G69" s="14">
        <f t="shared" si="13"/>
        <v>4</v>
      </c>
      <c r="H69" s="15">
        <f t="shared" si="14"/>
        <v>0.3611111111111111</v>
      </c>
      <c r="I69" s="16">
        <v>1.35</v>
      </c>
      <c r="J69" s="16">
        <f t="shared" si="15"/>
        <v>0.22500000000000001</v>
      </c>
      <c r="K69" s="17">
        <f t="shared" si="18"/>
        <v>3.4179240969364422E-2</v>
      </c>
      <c r="L69" s="17">
        <f t="shared" si="19"/>
        <v>0.18487628557866587</v>
      </c>
      <c r="M69" s="16">
        <f t="shared" si="16"/>
        <v>0.20357142857142857</v>
      </c>
      <c r="N69" s="18">
        <f t="shared" si="20"/>
        <v>0.16344771415009443</v>
      </c>
      <c r="O69" s="16" t="s">
        <v>75</v>
      </c>
      <c r="P69" s="18">
        <f t="shared" si="17"/>
        <v>0.62903225806451601</v>
      </c>
      <c r="Q69" s="2">
        <v>0</v>
      </c>
    </row>
    <row r="70" spans="1:17" s="17" customFormat="1" x14ac:dyDescent="0.25">
      <c r="A70" s="1" t="s">
        <v>26</v>
      </c>
      <c r="B70" s="2">
        <v>1995</v>
      </c>
      <c r="C70" s="2"/>
      <c r="D70" s="2">
        <v>97</v>
      </c>
      <c r="E70" s="14">
        <v>32</v>
      </c>
      <c r="F70" s="13">
        <v>0.25</v>
      </c>
      <c r="G70" s="14">
        <f t="shared" si="13"/>
        <v>4</v>
      </c>
      <c r="H70" s="15">
        <f t="shared" si="14"/>
        <v>0.32989690721649484</v>
      </c>
      <c r="I70" s="16">
        <v>1.7</v>
      </c>
      <c r="J70" s="16">
        <f t="shared" si="15"/>
        <v>0.17260884807271526</v>
      </c>
      <c r="K70" s="17">
        <f t="shared" si="18"/>
        <v>1.215477321377244E-2</v>
      </c>
      <c r="L70" s="17">
        <f t="shared" si="19"/>
        <v>0.11024868803651335</v>
      </c>
      <c r="M70" s="16">
        <f t="shared" si="16"/>
        <v>0.16479634807271526</v>
      </c>
      <c r="N70" s="18">
        <f t="shared" si="20"/>
        <v>0.10243618803651335</v>
      </c>
      <c r="O70" s="16" t="s">
        <v>75</v>
      </c>
      <c r="P70" s="18">
        <f t="shared" si="17"/>
        <v>0.59627329192546585</v>
      </c>
      <c r="Q70" s="2">
        <v>0</v>
      </c>
    </row>
    <row r="71" spans="1:17" s="17" customFormat="1" x14ac:dyDescent="0.25">
      <c r="A71" s="1" t="s">
        <v>27</v>
      </c>
      <c r="B71" s="2">
        <v>1996</v>
      </c>
      <c r="C71" s="2"/>
      <c r="D71" s="2">
        <v>100</v>
      </c>
      <c r="E71" s="14">
        <v>24</v>
      </c>
      <c r="F71" s="13">
        <v>0.25</v>
      </c>
      <c r="G71" s="14">
        <f t="shared" si="13"/>
        <v>4</v>
      </c>
      <c r="H71" s="15">
        <f t="shared" si="14"/>
        <v>0.24</v>
      </c>
      <c r="I71" s="16">
        <v>-0.12</v>
      </c>
      <c r="J71" s="16">
        <f t="shared" si="15"/>
        <v>-1.2E-2</v>
      </c>
      <c r="K71" s="17">
        <f t="shared" si="18"/>
        <v>9.7280000000000005E-3</v>
      </c>
      <c r="L71" s="17">
        <f t="shared" si="19"/>
        <v>9.8630624047503626E-2</v>
      </c>
      <c r="M71" s="16">
        <f t="shared" si="16"/>
        <v>-1.9575757575757576E-2</v>
      </c>
      <c r="N71" s="18">
        <f t="shared" si="20"/>
        <v>9.1054866471746043E-2</v>
      </c>
      <c r="O71" s="16" t="s">
        <v>75</v>
      </c>
      <c r="P71" s="18">
        <f t="shared" si="17"/>
        <v>0.48648648648648646</v>
      </c>
      <c r="Q71" s="2">
        <v>0</v>
      </c>
    </row>
    <row r="72" spans="1:17" s="17" customFormat="1" x14ac:dyDescent="0.25">
      <c r="A72" s="1" t="s">
        <v>28</v>
      </c>
      <c r="B72" s="2">
        <v>1996</v>
      </c>
      <c r="C72" s="2"/>
      <c r="D72" s="2">
        <v>16</v>
      </c>
      <c r="E72" s="14">
        <v>4</v>
      </c>
      <c r="F72" s="13">
        <v>0.25</v>
      </c>
      <c r="G72" s="14">
        <f t="shared" si="13"/>
        <v>4</v>
      </c>
      <c r="H72" s="15">
        <f t="shared" si="14"/>
        <v>0.25</v>
      </c>
      <c r="I72" s="16">
        <v>0</v>
      </c>
      <c r="J72" s="16">
        <f t="shared" si="15"/>
        <v>0</v>
      </c>
      <c r="K72" s="17">
        <f t="shared" si="18"/>
        <v>6.25E-2</v>
      </c>
      <c r="L72" s="17">
        <f t="shared" si="19"/>
        <v>0.25</v>
      </c>
      <c r="M72" s="16">
        <f t="shared" si="16"/>
        <v>-0.05</v>
      </c>
      <c r="N72" s="18">
        <f t="shared" si="20"/>
        <v>0.2</v>
      </c>
      <c r="O72" s="16" t="s">
        <v>75</v>
      </c>
      <c r="P72" s="18">
        <f t="shared" si="17"/>
        <v>0.5</v>
      </c>
      <c r="Q72" s="2">
        <v>1</v>
      </c>
    </row>
    <row r="73" spans="1:17" s="17" customFormat="1" x14ac:dyDescent="0.25">
      <c r="A73" s="1" t="s">
        <v>133</v>
      </c>
      <c r="B73" s="2">
        <v>1997</v>
      </c>
      <c r="C73" s="2"/>
      <c r="D73" s="2">
        <v>30</v>
      </c>
      <c r="E73" s="14">
        <v>6</v>
      </c>
      <c r="F73" s="13">
        <v>0.25</v>
      </c>
      <c r="G73" s="14">
        <f t="shared" si="13"/>
        <v>4</v>
      </c>
      <c r="H73" s="15">
        <f t="shared" si="14"/>
        <v>0.2</v>
      </c>
      <c r="I73" s="16">
        <v>-0.42</v>
      </c>
      <c r="J73" s="16">
        <f t="shared" si="15"/>
        <v>-7.6681158050723258E-2</v>
      </c>
      <c r="K73" s="17">
        <f t="shared" si="18"/>
        <v>2.8444444444444449E-2</v>
      </c>
      <c r="L73" s="17">
        <f t="shared" si="19"/>
        <v>0.16865480854231357</v>
      </c>
      <c r="M73" s="16">
        <f t="shared" si="16"/>
        <v>-0.1025432270162405</v>
      </c>
      <c r="N73" s="18">
        <f t="shared" si="20"/>
        <v>0.14279273957679633</v>
      </c>
      <c r="O73" s="16" t="s">
        <v>75</v>
      </c>
      <c r="P73" s="18">
        <f t="shared" si="17"/>
        <v>0.42857142857142866</v>
      </c>
      <c r="Q73" s="2">
        <v>1</v>
      </c>
    </row>
    <row r="74" spans="1:17" s="17" customFormat="1" x14ac:dyDescent="0.25">
      <c r="A74" s="1" t="s">
        <v>134</v>
      </c>
      <c r="B74" s="2">
        <v>1997</v>
      </c>
      <c r="C74" s="2"/>
      <c r="D74" s="2">
        <v>30</v>
      </c>
      <c r="E74" s="14">
        <v>11</v>
      </c>
      <c r="F74" s="13">
        <v>0.25</v>
      </c>
      <c r="G74" s="14">
        <f t="shared" si="13"/>
        <v>4</v>
      </c>
      <c r="H74" s="15">
        <f t="shared" si="14"/>
        <v>0.36666666666666664</v>
      </c>
      <c r="I74" s="16">
        <v>1.26</v>
      </c>
      <c r="J74" s="16">
        <f t="shared" si="15"/>
        <v>0.23004347415216977</v>
      </c>
      <c r="K74" s="17">
        <f t="shared" si="18"/>
        <v>4.1283950617283946E-2</v>
      </c>
      <c r="L74" s="17">
        <f t="shared" si="19"/>
        <v>0.20318452356733263</v>
      </c>
      <c r="M74" s="16">
        <f t="shared" si="16"/>
        <v>0.20418140518665254</v>
      </c>
      <c r="N74" s="18">
        <f t="shared" si="20"/>
        <v>0.17732245460181539</v>
      </c>
      <c r="O74" s="16" t="s">
        <v>75</v>
      </c>
      <c r="P74" s="18">
        <f t="shared" si="17"/>
        <v>0.63461538461538447</v>
      </c>
      <c r="Q74" s="2">
        <v>1</v>
      </c>
    </row>
    <row r="75" spans="1:17" s="17" customFormat="1" x14ac:dyDescent="0.25">
      <c r="A75" s="1" t="s">
        <v>135</v>
      </c>
      <c r="B75" s="2">
        <v>1997</v>
      </c>
      <c r="C75" s="2"/>
      <c r="D75" s="2">
        <v>30</v>
      </c>
      <c r="E75" s="14">
        <v>11</v>
      </c>
      <c r="F75" s="13">
        <v>0.25</v>
      </c>
      <c r="G75" s="14">
        <f t="shared" si="13"/>
        <v>4</v>
      </c>
      <c r="H75" s="15">
        <f t="shared" si="14"/>
        <v>0.36666666666666664</v>
      </c>
      <c r="I75" s="16">
        <v>1.26</v>
      </c>
      <c r="J75" s="16">
        <f t="shared" si="15"/>
        <v>0.23004347415216977</v>
      </c>
      <c r="K75" s="17">
        <f t="shared" si="18"/>
        <v>4.1283950617283946E-2</v>
      </c>
      <c r="L75" s="17">
        <f t="shared" si="19"/>
        <v>0.20318452356733263</v>
      </c>
      <c r="M75" s="16">
        <f t="shared" si="16"/>
        <v>0.20418140518665254</v>
      </c>
      <c r="N75" s="18">
        <f t="shared" si="20"/>
        <v>0.17732245460181539</v>
      </c>
      <c r="O75" s="16" t="s">
        <v>75</v>
      </c>
      <c r="P75" s="18">
        <f t="shared" si="17"/>
        <v>0.63461538461538447</v>
      </c>
      <c r="Q75" s="2">
        <v>1</v>
      </c>
    </row>
    <row r="76" spans="1:17" s="17" customFormat="1" x14ac:dyDescent="0.25">
      <c r="A76" s="1" t="s">
        <v>29</v>
      </c>
      <c r="B76" s="2">
        <v>1997</v>
      </c>
      <c r="C76" s="2"/>
      <c r="D76" s="2">
        <v>50</v>
      </c>
      <c r="E76" s="14">
        <v>11</v>
      </c>
      <c r="F76" s="13">
        <v>0.25</v>
      </c>
      <c r="G76" s="14">
        <f t="shared" si="13"/>
        <v>4</v>
      </c>
      <c r="H76" s="15">
        <f t="shared" si="14"/>
        <v>0.22</v>
      </c>
      <c r="I76" s="16">
        <v>-0.33</v>
      </c>
      <c r="J76" s="16">
        <f t="shared" si="15"/>
        <v>-4.6669047558312138E-2</v>
      </c>
      <c r="K76" s="17">
        <f t="shared" si="18"/>
        <v>1.8304000000000001E-2</v>
      </c>
      <c r="L76" s="17">
        <f t="shared" si="19"/>
        <v>0.13529227620230211</v>
      </c>
      <c r="M76" s="16">
        <f t="shared" si="16"/>
        <v>-6.1975170007291733E-2</v>
      </c>
      <c r="N76" s="18">
        <f t="shared" si="20"/>
        <v>0.11998615375332251</v>
      </c>
      <c r="O76" s="16" t="s">
        <v>74</v>
      </c>
      <c r="P76" s="18">
        <f t="shared" si="17"/>
        <v>0.45833333333333337</v>
      </c>
      <c r="Q76" s="2">
        <v>1</v>
      </c>
    </row>
    <row r="77" spans="1:17" s="17" customFormat="1" x14ac:dyDescent="0.25">
      <c r="A77" s="1" t="s">
        <v>30</v>
      </c>
      <c r="B77" s="2">
        <v>1997</v>
      </c>
      <c r="C77" s="2"/>
      <c r="D77" s="2">
        <v>8</v>
      </c>
      <c r="E77" s="14">
        <v>3</v>
      </c>
      <c r="F77" s="13">
        <v>0.25</v>
      </c>
      <c r="G77" s="14">
        <f t="shared" si="13"/>
        <v>4</v>
      </c>
      <c r="H77" s="15">
        <f t="shared" si="14"/>
        <v>0.375</v>
      </c>
      <c r="I77" s="16">
        <v>0.81</v>
      </c>
      <c r="J77" s="16">
        <f t="shared" si="15"/>
        <v>0.28637824638055176</v>
      </c>
      <c r="K77" s="17">
        <f t="shared" si="18"/>
        <v>0.15625</v>
      </c>
      <c r="L77" s="17">
        <f t="shared" si="19"/>
        <v>0.39528470752104744</v>
      </c>
      <c r="M77" s="16">
        <f t="shared" si="16"/>
        <v>0.17923538923769461</v>
      </c>
      <c r="N77" s="18">
        <f t="shared" si="20"/>
        <v>0.28814185037819029</v>
      </c>
      <c r="O77" s="16" t="s">
        <v>74</v>
      </c>
      <c r="P77" s="18">
        <f t="shared" si="17"/>
        <v>0.6428571428571429</v>
      </c>
      <c r="Q77" s="2">
        <v>1</v>
      </c>
    </row>
    <row r="78" spans="1:17" s="17" customFormat="1" x14ac:dyDescent="0.25">
      <c r="A78" s="1" t="s">
        <v>31</v>
      </c>
      <c r="B78" s="2">
        <v>1997</v>
      </c>
      <c r="C78" s="2"/>
      <c r="D78" s="2">
        <v>51</v>
      </c>
      <c r="E78" s="14">
        <v>19</v>
      </c>
      <c r="F78" s="13">
        <v>0.25</v>
      </c>
      <c r="G78" s="14">
        <f t="shared" si="13"/>
        <v>4</v>
      </c>
      <c r="H78" s="15">
        <f t="shared" si="14"/>
        <v>0.37254901960784315</v>
      </c>
      <c r="I78" s="16">
        <v>1.86</v>
      </c>
      <c r="J78" s="16">
        <f t="shared" si="15"/>
        <v>0.26045209562920985</v>
      </c>
      <c r="K78" s="17">
        <f t="shared" si="18"/>
        <v>2.4445097787929731E-2</v>
      </c>
      <c r="L78" s="17">
        <f t="shared" si="19"/>
        <v>0.15634928137963963</v>
      </c>
      <c r="M78" s="16">
        <f t="shared" si="16"/>
        <v>0.24545209562920983</v>
      </c>
      <c r="N78" s="18">
        <f t="shared" si="20"/>
        <v>0.14134928137963965</v>
      </c>
      <c r="O78" s="16" t="s">
        <v>74</v>
      </c>
      <c r="P78" s="18">
        <f t="shared" si="17"/>
        <v>0.6404494382022472</v>
      </c>
      <c r="Q78" s="2">
        <v>1</v>
      </c>
    </row>
    <row r="79" spans="1:17" s="17" customFormat="1" x14ac:dyDescent="0.25">
      <c r="A79" s="1" t="s">
        <v>32</v>
      </c>
      <c r="B79" s="2">
        <v>1997</v>
      </c>
      <c r="C79" s="2"/>
      <c r="D79" s="2">
        <v>50</v>
      </c>
      <c r="E79" s="14">
        <v>12</v>
      </c>
      <c r="F79" s="13">
        <v>0.25</v>
      </c>
      <c r="G79" s="14">
        <f t="shared" si="13"/>
        <v>4</v>
      </c>
      <c r="H79" s="15">
        <f t="shared" si="14"/>
        <v>0.24</v>
      </c>
      <c r="I79" s="16">
        <v>0</v>
      </c>
      <c r="J79" s="16">
        <f t="shared" si="15"/>
        <v>0</v>
      </c>
      <c r="K79" s="17">
        <f t="shared" si="18"/>
        <v>1.9456000000000001E-2</v>
      </c>
      <c r="L79" s="17">
        <f t="shared" si="19"/>
        <v>0.13948476619330155</v>
      </c>
      <c r="M79" s="16">
        <f t="shared" si="16"/>
        <v>-1.5306122448979591E-2</v>
      </c>
      <c r="N79" s="18">
        <f t="shared" si="20"/>
        <v>0.12417864374432196</v>
      </c>
      <c r="O79" s="16" t="s">
        <v>74</v>
      </c>
      <c r="P79" s="18">
        <f t="shared" si="17"/>
        <v>0.48648648648648646</v>
      </c>
      <c r="Q79" s="2">
        <v>1</v>
      </c>
    </row>
    <row r="80" spans="1:17" s="17" customFormat="1" x14ac:dyDescent="0.25">
      <c r="A80" s="1" t="s">
        <v>33</v>
      </c>
      <c r="B80" s="2">
        <v>1997</v>
      </c>
      <c r="C80" s="14"/>
      <c r="D80" s="2">
        <v>50</v>
      </c>
      <c r="E80" s="14">
        <v>9</v>
      </c>
      <c r="F80" s="13">
        <v>0.25</v>
      </c>
      <c r="G80" s="14">
        <f t="shared" si="13"/>
        <v>4</v>
      </c>
      <c r="H80" s="15">
        <f t="shared" si="14"/>
        <v>0.18</v>
      </c>
      <c r="I80" s="16">
        <v>-0.98</v>
      </c>
      <c r="J80" s="16">
        <f t="shared" si="15"/>
        <v>-0.1385929291125633</v>
      </c>
      <c r="K80" s="17">
        <f t="shared" si="18"/>
        <v>1.5744000000000001E-2</v>
      </c>
      <c r="L80" s="17">
        <f t="shared" si="19"/>
        <v>0.12547509713086499</v>
      </c>
      <c r="M80" s="16">
        <f t="shared" si="16"/>
        <v>-0.15389905156154288</v>
      </c>
      <c r="N80" s="18">
        <f t="shared" si="20"/>
        <v>0.1101689746818854</v>
      </c>
      <c r="O80" s="16" t="s">
        <v>74</v>
      </c>
      <c r="P80" s="18">
        <f t="shared" si="17"/>
        <v>0.39705882352941185</v>
      </c>
      <c r="Q80" s="2">
        <v>1</v>
      </c>
    </row>
    <row r="81" spans="1:17" s="17" customFormat="1" x14ac:dyDescent="0.25">
      <c r="A81" s="1" t="s">
        <v>17</v>
      </c>
      <c r="B81" s="2">
        <v>1997</v>
      </c>
      <c r="C81" s="2">
        <v>128</v>
      </c>
      <c r="D81" s="2">
        <v>128</v>
      </c>
      <c r="E81" s="2">
        <v>60</v>
      </c>
      <c r="F81" s="13">
        <v>0.25</v>
      </c>
      <c r="G81" s="14">
        <f t="shared" si="13"/>
        <v>4</v>
      </c>
      <c r="H81" s="15">
        <f t="shared" si="14"/>
        <v>0.46875</v>
      </c>
      <c r="I81" s="16">
        <v>5.61</v>
      </c>
      <c r="J81" s="16">
        <f t="shared" si="15"/>
        <v>0.49585863030706645</v>
      </c>
      <c r="K81" s="17">
        <f t="shared" si="18"/>
        <v>1.03759765625E-2</v>
      </c>
      <c r="L81" s="17">
        <f t="shared" si="19"/>
        <v>0.10186253758129139</v>
      </c>
      <c r="M81" s="16">
        <f t="shared" si="16"/>
        <v>0.48995311849604284</v>
      </c>
      <c r="N81" s="18">
        <f t="shared" si="20"/>
        <v>9.5957025770267768E-2</v>
      </c>
      <c r="O81" s="2" t="s">
        <v>75</v>
      </c>
      <c r="P81" s="25">
        <f t="shared" si="17"/>
        <v>0.72580645161290325</v>
      </c>
      <c r="Q81" s="2">
        <v>1</v>
      </c>
    </row>
    <row r="82" spans="1:17" s="17" customFormat="1" x14ac:dyDescent="0.25">
      <c r="A82" s="1" t="s">
        <v>34</v>
      </c>
      <c r="B82" s="2">
        <v>1997</v>
      </c>
      <c r="C82" s="2"/>
      <c r="D82" s="2">
        <v>51</v>
      </c>
      <c r="E82" s="2">
        <v>21</v>
      </c>
      <c r="F82" s="13">
        <v>0.25</v>
      </c>
      <c r="G82" s="14">
        <v>4</v>
      </c>
      <c r="H82" s="15">
        <f t="shared" si="14"/>
        <v>0.41176470588235292</v>
      </c>
      <c r="I82" s="16">
        <v>2.5099999999999998</v>
      </c>
      <c r="J82" s="16">
        <f t="shared" si="15"/>
        <v>0.35147030109103039</v>
      </c>
      <c r="K82" s="17">
        <f t="shared" si="18"/>
        <v>2.5329624352624557E-2</v>
      </c>
      <c r="L82" s="17">
        <f t="shared" si="19"/>
        <v>0.15915283331635838</v>
      </c>
      <c r="M82" s="16">
        <f t="shared" si="16"/>
        <v>0.33647030109103038</v>
      </c>
      <c r="N82" s="18">
        <f t="shared" si="20"/>
        <v>0.14415283331635836</v>
      </c>
      <c r="O82" s="2" t="s">
        <v>75</v>
      </c>
      <c r="P82" s="25">
        <f t="shared" si="17"/>
        <v>0.67741935483870974</v>
      </c>
      <c r="Q82" s="2">
        <v>1</v>
      </c>
    </row>
    <row r="83" spans="1:17" s="17" customFormat="1" x14ac:dyDescent="0.25">
      <c r="A83" s="1" t="s">
        <v>65</v>
      </c>
      <c r="B83" s="2">
        <v>1997</v>
      </c>
      <c r="C83" s="2"/>
      <c r="D83" s="2">
        <v>32</v>
      </c>
      <c r="E83" s="2">
        <v>5</v>
      </c>
      <c r="F83" s="13">
        <v>0.25</v>
      </c>
      <c r="G83" s="14">
        <v>4</v>
      </c>
      <c r="H83" s="15">
        <f t="shared" si="14"/>
        <v>0.15625</v>
      </c>
      <c r="I83" s="16">
        <v>-1.02</v>
      </c>
      <c r="J83" s="16">
        <f t="shared" si="15"/>
        <v>-0.18031222920256962</v>
      </c>
      <c r="K83" s="17">
        <f t="shared" si="18"/>
        <v>2.197265625E-2</v>
      </c>
      <c r="L83" s="17">
        <f t="shared" si="19"/>
        <v>0.14823176532039278</v>
      </c>
      <c r="M83" s="16">
        <f t="shared" si="16"/>
        <v>-0.2045057775896664</v>
      </c>
      <c r="N83" s="18">
        <f t="shared" si="20"/>
        <v>0.124038216933296</v>
      </c>
      <c r="O83" s="2" t="s">
        <v>74</v>
      </c>
      <c r="P83" s="25">
        <f t="shared" si="17"/>
        <v>0.35714285714285715</v>
      </c>
      <c r="Q83" s="2">
        <v>0</v>
      </c>
    </row>
    <row r="84" spans="1:17" s="17" customFormat="1" x14ac:dyDescent="0.25">
      <c r="A84" s="1" t="s">
        <v>66</v>
      </c>
      <c r="B84" s="2">
        <v>1997</v>
      </c>
      <c r="C84" s="2"/>
      <c r="D84" s="2">
        <v>40</v>
      </c>
      <c r="E84" s="2">
        <v>8</v>
      </c>
      <c r="F84" s="13">
        <v>0.25</v>
      </c>
      <c r="G84" s="14">
        <v>4</v>
      </c>
      <c r="H84" s="15">
        <f t="shared" si="14"/>
        <v>0.2</v>
      </c>
      <c r="I84" s="16">
        <v>-0.55000000000000004</v>
      </c>
      <c r="J84" s="16">
        <f t="shared" si="15"/>
        <v>-8.696263565463043E-2</v>
      </c>
      <c r="K84" s="17">
        <f t="shared" si="18"/>
        <v>2.1333333333333336E-2</v>
      </c>
      <c r="L84" s="17">
        <f t="shared" si="19"/>
        <v>0.14605934866804432</v>
      </c>
      <c r="M84" s="16">
        <f t="shared" si="16"/>
        <v>-0.10619340488539966</v>
      </c>
      <c r="N84" s="18">
        <f t="shared" si="20"/>
        <v>0.1268285794372751</v>
      </c>
      <c r="O84" s="2" t="s">
        <v>74</v>
      </c>
      <c r="P84" s="25">
        <f t="shared" si="17"/>
        <v>0.42857142857142866</v>
      </c>
      <c r="Q84" s="2">
        <v>0</v>
      </c>
    </row>
    <row r="85" spans="1:17" s="17" customFormat="1" x14ac:dyDescent="0.25">
      <c r="A85" s="1" t="s">
        <v>67</v>
      </c>
      <c r="B85" s="2">
        <v>1997</v>
      </c>
      <c r="C85" s="2"/>
      <c r="D85" s="2">
        <v>40</v>
      </c>
      <c r="E85" s="2">
        <v>10</v>
      </c>
      <c r="F85" s="13">
        <v>0.25</v>
      </c>
      <c r="G85" s="14">
        <v>4</v>
      </c>
      <c r="H85" s="15">
        <f t="shared" si="14"/>
        <v>0.25</v>
      </c>
      <c r="I85" s="16">
        <v>0</v>
      </c>
      <c r="J85" s="16">
        <f t="shared" si="15"/>
        <v>0</v>
      </c>
      <c r="K85" s="17">
        <f t="shared" si="18"/>
        <v>2.5000000000000001E-2</v>
      </c>
      <c r="L85" s="17">
        <f t="shared" si="19"/>
        <v>0.15811388300841897</v>
      </c>
      <c r="M85" s="16">
        <f t="shared" si="16"/>
        <v>-1.9230769230769232E-2</v>
      </c>
      <c r="N85" s="18">
        <f t="shared" si="20"/>
        <v>0.13888311377764972</v>
      </c>
      <c r="O85" s="2" t="s">
        <v>74</v>
      </c>
      <c r="P85" s="25">
        <f t="shared" si="17"/>
        <v>0.5</v>
      </c>
      <c r="Q85" s="2">
        <v>0</v>
      </c>
    </row>
    <row r="86" spans="1:17" s="17" customFormat="1" x14ac:dyDescent="0.25">
      <c r="A86" s="1" t="s">
        <v>68</v>
      </c>
      <c r="B86" s="2">
        <v>1997</v>
      </c>
      <c r="C86" s="2"/>
      <c r="D86" s="2">
        <v>32</v>
      </c>
      <c r="E86" s="2">
        <v>14</v>
      </c>
      <c r="F86" s="13">
        <v>0.25</v>
      </c>
      <c r="G86" s="14">
        <v>4</v>
      </c>
      <c r="H86" s="15">
        <f t="shared" si="14"/>
        <v>0.4375</v>
      </c>
      <c r="I86" s="16">
        <v>2.25</v>
      </c>
      <c r="J86" s="16">
        <f t="shared" si="15"/>
        <v>0.39774756441743297</v>
      </c>
      <c r="K86" s="17">
        <f t="shared" si="18"/>
        <v>4.1015625E-2</v>
      </c>
      <c r="L86" s="17">
        <f t="shared" si="19"/>
        <v>0.20252314682524564</v>
      </c>
      <c r="M86" s="16">
        <f t="shared" si="16"/>
        <v>0.37355401603033622</v>
      </c>
      <c r="N86" s="18">
        <f t="shared" si="20"/>
        <v>0.17832959843814886</v>
      </c>
      <c r="O86" s="2" t="s">
        <v>75</v>
      </c>
      <c r="P86" s="25">
        <f t="shared" si="17"/>
        <v>0.7</v>
      </c>
      <c r="Q86" s="2">
        <v>1</v>
      </c>
    </row>
    <row r="87" spans="1:17" s="17" customFormat="1" x14ac:dyDescent="0.25">
      <c r="A87" s="1" t="s">
        <v>62</v>
      </c>
      <c r="B87" s="2">
        <v>1998</v>
      </c>
      <c r="C87" s="2"/>
      <c r="D87" s="2">
        <v>30</v>
      </c>
      <c r="E87" s="2">
        <v>7</v>
      </c>
      <c r="F87" s="13">
        <v>0.25</v>
      </c>
      <c r="G87" s="14">
        <v>4</v>
      </c>
      <c r="H87" s="15">
        <f t="shared" si="14"/>
        <v>0.23333333333333334</v>
      </c>
      <c r="I87" s="16">
        <v>0</v>
      </c>
      <c r="J87" s="16">
        <f t="shared" si="15"/>
        <v>0</v>
      </c>
      <c r="K87" s="17">
        <f t="shared" si="18"/>
        <v>3.1802469135802466E-2</v>
      </c>
      <c r="L87" s="17">
        <f t="shared" si="19"/>
        <v>0.17833246797990115</v>
      </c>
      <c r="M87" s="16">
        <f t="shared" si="16"/>
        <v>-2.5862068965517241E-2</v>
      </c>
      <c r="N87" s="18">
        <f t="shared" si="20"/>
        <v>0.15247039901438392</v>
      </c>
      <c r="O87" s="2" t="s">
        <v>75</v>
      </c>
      <c r="P87" s="25">
        <f t="shared" si="17"/>
        <v>0.47727272727272718</v>
      </c>
      <c r="Q87" s="2">
        <v>1</v>
      </c>
    </row>
    <row r="88" spans="1:17" s="17" customFormat="1" x14ac:dyDescent="0.25">
      <c r="A88" s="1" t="s">
        <v>63</v>
      </c>
      <c r="B88" s="2">
        <v>1998</v>
      </c>
      <c r="C88" s="2"/>
      <c r="D88" s="2">
        <v>30</v>
      </c>
      <c r="E88" s="2">
        <v>14</v>
      </c>
      <c r="F88" s="13">
        <v>0.25</v>
      </c>
      <c r="G88" s="14">
        <v>4</v>
      </c>
      <c r="H88" s="15">
        <f t="shared" si="14"/>
        <v>0.46666666666666667</v>
      </c>
      <c r="I88" s="16">
        <v>2.5299999999999998</v>
      </c>
      <c r="J88" s="16">
        <f t="shared" si="15"/>
        <v>0.46191269016269004</v>
      </c>
      <c r="K88" s="17">
        <f t="shared" si="18"/>
        <v>4.4246913580246912E-2</v>
      </c>
      <c r="L88" s="17">
        <f t="shared" si="19"/>
        <v>0.21034950339909744</v>
      </c>
      <c r="M88" s="16">
        <f t="shared" si="16"/>
        <v>0.43605062119717281</v>
      </c>
      <c r="N88" s="18">
        <f t="shared" si="20"/>
        <v>0.18448743443358021</v>
      </c>
      <c r="O88" s="2" t="s">
        <v>75</v>
      </c>
      <c r="P88" s="25">
        <f t="shared" si="17"/>
        <v>0.72413793103448276</v>
      </c>
      <c r="Q88" s="2">
        <v>1</v>
      </c>
    </row>
    <row r="89" spans="1:17" s="17" customFormat="1" x14ac:dyDescent="0.25">
      <c r="A89" s="1" t="s">
        <v>64</v>
      </c>
      <c r="B89" s="2">
        <v>1998</v>
      </c>
      <c r="C89" s="2"/>
      <c r="D89" s="2">
        <v>30</v>
      </c>
      <c r="E89" s="2">
        <v>12</v>
      </c>
      <c r="F89" s="13">
        <v>0.25</v>
      </c>
      <c r="G89" s="14">
        <v>4</v>
      </c>
      <c r="H89" s="15">
        <v>0.4</v>
      </c>
      <c r="I89" s="16">
        <v>1.69</v>
      </c>
      <c r="J89" s="16">
        <f t="shared" si="15"/>
        <v>0.30855037406124358</v>
      </c>
      <c r="K89" s="17">
        <f t="shared" si="18"/>
        <v>4.2666666666666665E-2</v>
      </c>
      <c r="L89" s="17">
        <f t="shared" si="19"/>
        <v>0.2065591117977289</v>
      </c>
      <c r="M89" s="16">
        <f t="shared" si="16"/>
        <v>0.28268830509572634</v>
      </c>
      <c r="N89" s="18">
        <f t="shared" si="20"/>
        <v>0.18069704283221166</v>
      </c>
      <c r="O89" s="2" t="s">
        <v>75</v>
      </c>
      <c r="P89" s="25">
        <f t="shared" si="17"/>
        <v>0.66666666666666674</v>
      </c>
      <c r="Q89" s="2">
        <v>1</v>
      </c>
    </row>
    <row r="90" spans="1:17" s="17" customFormat="1" x14ac:dyDescent="0.25">
      <c r="A90" s="1" t="s">
        <v>35</v>
      </c>
      <c r="B90" s="2">
        <v>1999</v>
      </c>
      <c r="C90" s="2">
        <v>50</v>
      </c>
      <c r="D90" s="2">
        <v>50</v>
      </c>
      <c r="E90" s="2">
        <v>18</v>
      </c>
      <c r="F90" s="13">
        <v>0.25</v>
      </c>
      <c r="G90" s="14">
        <f>1/F90</f>
        <v>4</v>
      </c>
      <c r="H90" s="15">
        <f t="shared" ref="H90:H129" si="21">E90/D90</f>
        <v>0.36</v>
      </c>
      <c r="I90" s="16">
        <v>1.63</v>
      </c>
      <c r="J90" s="16">
        <f t="shared" si="15"/>
        <v>0.23051681066681448</v>
      </c>
      <c r="K90" s="17">
        <f t="shared" si="18"/>
        <v>2.4576000000000001E-2</v>
      </c>
      <c r="L90" s="17">
        <f t="shared" si="19"/>
        <v>0.15676734353812341</v>
      </c>
      <c r="M90" s="16">
        <f t="shared" si="16"/>
        <v>0.2152106882178349</v>
      </c>
      <c r="N90" s="18">
        <f t="shared" si="20"/>
        <v>0.14146122108914383</v>
      </c>
      <c r="O90" s="2" t="s">
        <v>75</v>
      </c>
      <c r="P90" s="25">
        <f t="shared" si="17"/>
        <v>0.62790697674418605</v>
      </c>
      <c r="Q90" s="2">
        <v>1</v>
      </c>
    </row>
    <row r="91" spans="1:17" s="17" customFormat="1" x14ac:dyDescent="0.25">
      <c r="A91" s="1" t="s">
        <v>46</v>
      </c>
      <c r="B91" s="2">
        <v>2001</v>
      </c>
      <c r="C91" s="2"/>
      <c r="D91" s="2">
        <v>24</v>
      </c>
      <c r="E91" s="2">
        <v>5</v>
      </c>
      <c r="F91" s="13">
        <v>0.25</v>
      </c>
      <c r="G91" s="14">
        <f>1/F91</f>
        <v>4</v>
      </c>
      <c r="H91" s="15">
        <f t="shared" si="21"/>
        <v>0.20833333333333334</v>
      </c>
      <c r="I91" s="16">
        <v>-0.24</v>
      </c>
      <c r="J91" s="16">
        <f t="shared" si="15"/>
        <v>-4.8989794855663564E-2</v>
      </c>
      <c r="K91" s="17">
        <f t="shared" si="18"/>
        <v>3.6651234567901231E-2</v>
      </c>
      <c r="L91" s="17">
        <f t="shared" si="19"/>
        <v>0.19144512155680862</v>
      </c>
      <c r="M91" s="16">
        <f t="shared" si="16"/>
        <v>-8.1598490507837476E-2</v>
      </c>
      <c r="N91" s="18">
        <f t="shared" si="20"/>
        <v>0.1588364259046347</v>
      </c>
      <c r="O91" s="2" t="s">
        <v>74</v>
      </c>
      <c r="P91" s="18">
        <f t="shared" si="17"/>
        <v>0.44117647058823528</v>
      </c>
      <c r="Q91" s="14">
        <v>0</v>
      </c>
    </row>
    <row r="92" spans="1:17" s="17" customFormat="1" x14ac:dyDescent="0.25">
      <c r="A92" s="1" t="s">
        <v>86</v>
      </c>
      <c r="B92" s="2">
        <v>2001</v>
      </c>
      <c r="C92" s="2"/>
      <c r="D92" s="2">
        <v>40</v>
      </c>
      <c r="E92" s="2">
        <v>9</v>
      </c>
      <c r="F92" s="13">
        <v>0.25</v>
      </c>
      <c r="G92" s="14">
        <v>4</v>
      </c>
      <c r="H92" s="15">
        <f t="shared" si="21"/>
        <v>0.22500000000000001</v>
      </c>
      <c r="I92" s="16">
        <v>-0.18</v>
      </c>
      <c r="J92" s="16">
        <f t="shared" si="15"/>
        <v>-2.8460498941515412E-2</v>
      </c>
      <c r="K92" s="17">
        <f t="shared" si="18"/>
        <v>2.325E-2</v>
      </c>
      <c r="L92" s="17">
        <f t="shared" si="19"/>
        <v>0.15247950681976907</v>
      </c>
      <c r="M92" s="16">
        <f t="shared" si="16"/>
        <v>-4.769126817228464E-2</v>
      </c>
      <c r="N92" s="18">
        <f t="shared" si="20"/>
        <v>0.13324873758899985</v>
      </c>
      <c r="O92" s="2" t="s">
        <v>74</v>
      </c>
      <c r="P92" s="18">
        <f t="shared" si="17"/>
        <v>0.46551724137931039</v>
      </c>
      <c r="Q92" s="14">
        <v>0</v>
      </c>
    </row>
    <row r="93" spans="1:17" s="17" customFormat="1" x14ac:dyDescent="0.25">
      <c r="A93" s="1" t="s">
        <v>87</v>
      </c>
      <c r="B93" s="2">
        <v>2001</v>
      </c>
      <c r="C93" s="2"/>
      <c r="D93" s="2">
        <v>50</v>
      </c>
      <c r="E93" s="2">
        <v>12</v>
      </c>
      <c r="F93" s="13">
        <v>0.25</v>
      </c>
      <c r="G93" s="14">
        <v>4</v>
      </c>
      <c r="H93" s="15">
        <f t="shared" si="21"/>
        <v>0.24</v>
      </c>
      <c r="I93" s="16">
        <v>0</v>
      </c>
      <c r="J93" s="16">
        <f t="shared" si="15"/>
        <v>0</v>
      </c>
      <c r="K93" s="17">
        <f t="shared" si="18"/>
        <v>1.9456000000000001E-2</v>
      </c>
      <c r="L93" s="17">
        <f t="shared" si="19"/>
        <v>0.13948476619330155</v>
      </c>
      <c r="M93" s="16">
        <f t="shared" si="16"/>
        <v>-1.5306122448979591E-2</v>
      </c>
      <c r="N93" s="18">
        <f t="shared" si="20"/>
        <v>0.12417864374432196</v>
      </c>
      <c r="O93" s="2" t="s">
        <v>74</v>
      </c>
      <c r="P93" s="18">
        <f t="shared" si="17"/>
        <v>0.48648648648648646</v>
      </c>
      <c r="Q93" s="14">
        <v>0</v>
      </c>
    </row>
    <row r="94" spans="1:17" s="17" customFormat="1" x14ac:dyDescent="0.25">
      <c r="A94" s="1" t="s">
        <v>47</v>
      </c>
      <c r="B94" s="2">
        <v>2003</v>
      </c>
      <c r="C94" s="2"/>
      <c r="D94" s="2">
        <v>40</v>
      </c>
      <c r="E94" s="2">
        <v>14</v>
      </c>
      <c r="F94" s="13">
        <v>0.25</v>
      </c>
      <c r="G94" s="14">
        <f t="shared" ref="G94:G113" si="22">1/F94</f>
        <v>4</v>
      </c>
      <c r="H94" s="15">
        <f t="shared" si="21"/>
        <v>0.35</v>
      </c>
      <c r="I94" s="16">
        <v>1.28</v>
      </c>
      <c r="J94" s="16">
        <f t="shared" si="15"/>
        <v>0.20238577025077628</v>
      </c>
      <c r="K94" s="17">
        <f t="shared" si="18"/>
        <v>3.033333333333333E-2</v>
      </c>
      <c r="L94" s="17">
        <f t="shared" si="19"/>
        <v>0.17416467303484173</v>
      </c>
      <c r="M94" s="16">
        <f t="shared" si="16"/>
        <v>0.18315500102000704</v>
      </c>
      <c r="N94" s="18">
        <f t="shared" si="20"/>
        <v>0.15493390380407251</v>
      </c>
      <c r="O94" s="2" t="s">
        <v>74</v>
      </c>
      <c r="P94" s="18">
        <f t="shared" si="17"/>
        <v>0.61764705882352933</v>
      </c>
      <c r="Q94" s="14">
        <v>0</v>
      </c>
    </row>
    <row r="95" spans="1:17" s="17" customFormat="1" x14ac:dyDescent="0.25">
      <c r="A95" s="1" t="s">
        <v>48</v>
      </c>
      <c r="B95" s="2">
        <v>2003</v>
      </c>
      <c r="C95" s="2"/>
      <c r="D95" s="2">
        <v>74</v>
      </c>
      <c r="E95" s="2">
        <v>24</v>
      </c>
      <c r="F95" s="13">
        <v>0.25</v>
      </c>
      <c r="G95" s="14">
        <f t="shared" si="22"/>
        <v>4</v>
      </c>
      <c r="H95" s="15">
        <f t="shared" si="21"/>
        <v>0.32432432432432434</v>
      </c>
      <c r="I95" s="16">
        <v>1.34</v>
      </c>
      <c r="J95" s="16">
        <f t="shared" si="15"/>
        <v>0.15577183591671784</v>
      </c>
      <c r="K95" s="17">
        <f t="shared" si="18"/>
        <v>1.5793733836100526E-2</v>
      </c>
      <c r="L95" s="17">
        <f t="shared" si="19"/>
        <v>0.1256731229662911</v>
      </c>
      <c r="M95" s="16">
        <f t="shared" si="16"/>
        <v>0.14549786331397813</v>
      </c>
      <c r="N95" s="18">
        <f t="shared" si="20"/>
        <v>0.11539915036355138</v>
      </c>
      <c r="O95" s="2" t="s">
        <v>74</v>
      </c>
      <c r="P95" s="18">
        <f t="shared" si="17"/>
        <v>0.5901639344262295</v>
      </c>
      <c r="Q95" s="2">
        <v>0</v>
      </c>
    </row>
    <row r="96" spans="1:17" s="17" customFormat="1" x14ac:dyDescent="0.25">
      <c r="A96" s="1" t="s">
        <v>49</v>
      </c>
      <c r="B96" s="2">
        <v>2003</v>
      </c>
      <c r="C96" s="2">
        <v>37</v>
      </c>
      <c r="D96" s="2">
        <v>54</v>
      </c>
      <c r="E96" s="2">
        <v>18</v>
      </c>
      <c r="F96" s="13">
        <v>0.25</v>
      </c>
      <c r="G96" s="14">
        <f t="shared" si="22"/>
        <v>4</v>
      </c>
      <c r="H96" s="15">
        <f t="shared" si="21"/>
        <v>0.33333333333333331</v>
      </c>
      <c r="I96" s="16">
        <v>1.26</v>
      </c>
      <c r="J96" s="16">
        <f t="shared" si="15"/>
        <v>0.17146428199482247</v>
      </c>
      <c r="K96" s="17">
        <f t="shared" si="18"/>
        <v>2.1947873799725653E-2</v>
      </c>
      <c r="L96" s="17">
        <f t="shared" si="19"/>
        <v>0.14814814814814817</v>
      </c>
      <c r="M96" s="16">
        <f t="shared" si="16"/>
        <v>0.15731333859859606</v>
      </c>
      <c r="N96" s="18">
        <f t="shared" si="20"/>
        <v>0.13399720475192176</v>
      </c>
      <c r="O96" s="2" t="s">
        <v>74</v>
      </c>
      <c r="P96" s="18">
        <f t="shared" si="17"/>
        <v>0.60000000000000009</v>
      </c>
      <c r="Q96" s="2">
        <v>1</v>
      </c>
    </row>
    <row r="97" spans="1:145" s="17" customFormat="1" x14ac:dyDescent="0.25">
      <c r="A97" s="1" t="s">
        <v>50</v>
      </c>
      <c r="B97" s="2">
        <v>2003</v>
      </c>
      <c r="C97" s="2"/>
      <c r="D97" s="2">
        <v>40</v>
      </c>
      <c r="E97" s="2">
        <v>15</v>
      </c>
      <c r="F97" s="13">
        <v>0.25</v>
      </c>
      <c r="G97" s="14">
        <f t="shared" si="22"/>
        <v>4</v>
      </c>
      <c r="H97" s="15">
        <f t="shared" si="21"/>
        <v>0.375</v>
      </c>
      <c r="I97" s="16">
        <v>1.64</v>
      </c>
      <c r="J97" s="16">
        <f t="shared" si="15"/>
        <v>0.2593067681338071</v>
      </c>
      <c r="K97" s="17">
        <f t="shared" si="18"/>
        <v>3.125E-2</v>
      </c>
      <c r="L97" s="17">
        <f t="shared" si="19"/>
        <v>0.17677669529663689</v>
      </c>
      <c r="M97" s="16">
        <f t="shared" si="16"/>
        <v>0.24007599890303788</v>
      </c>
      <c r="N97" s="18">
        <f t="shared" si="20"/>
        <v>0.15754592606586765</v>
      </c>
      <c r="O97" s="2" t="s">
        <v>74</v>
      </c>
      <c r="P97" s="18">
        <f t="shared" si="17"/>
        <v>0.6428571428571429</v>
      </c>
      <c r="Q97" s="2">
        <v>1</v>
      </c>
      <c r="S97" s="23"/>
      <c r="T97" s="23"/>
      <c r="U97" s="23"/>
      <c r="V97" s="23"/>
      <c r="W97" s="23"/>
      <c r="X97" s="23"/>
      <c r="Y97" s="23"/>
      <c r="Z97" s="23"/>
      <c r="AA97" s="23"/>
      <c r="AB97" s="23"/>
      <c r="AC97" s="23"/>
      <c r="AD97" s="23"/>
      <c r="AE97" s="23"/>
      <c r="AF97" s="23"/>
      <c r="AG97" s="23"/>
      <c r="AH97" s="23"/>
      <c r="AI97" s="23"/>
      <c r="AJ97" s="23"/>
      <c r="AK97" s="23"/>
      <c r="AL97" s="23"/>
      <c r="AM97" s="23"/>
      <c r="AN97" s="23"/>
      <c r="AO97" s="23"/>
      <c r="AP97" s="23"/>
      <c r="AQ97" s="23"/>
      <c r="AR97" s="23"/>
      <c r="AS97" s="23"/>
      <c r="AT97" s="23"/>
      <c r="AU97" s="23"/>
      <c r="AV97" s="23"/>
      <c r="AW97" s="23"/>
      <c r="AX97" s="23"/>
      <c r="AY97" s="23"/>
      <c r="AZ97" s="23"/>
      <c r="BA97" s="23"/>
      <c r="BB97" s="23"/>
      <c r="BC97" s="23"/>
      <c r="BD97" s="23"/>
      <c r="BE97" s="23"/>
      <c r="BF97" s="23"/>
      <c r="BG97" s="23"/>
      <c r="BH97" s="23"/>
      <c r="BI97" s="23"/>
      <c r="BJ97" s="23"/>
      <c r="BK97" s="23"/>
      <c r="BL97" s="23"/>
      <c r="BM97" s="23"/>
      <c r="BN97" s="23"/>
      <c r="BO97" s="23"/>
      <c r="BP97" s="23"/>
      <c r="BQ97" s="23"/>
      <c r="BR97" s="23"/>
      <c r="BS97" s="23"/>
      <c r="BT97" s="23"/>
      <c r="BU97" s="23"/>
      <c r="BV97" s="23"/>
      <c r="BW97" s="23"/>
      <c r="BX97" s="23"/>
      <c r="BY97" s="23"/>
      <c r="BZ97" s="23"/>
      <c r="CA97" s="23"/>
      <c r="CB97" s="23"/>
      <c r="CC97" s="23"/>
      <c r="CD97" s="23"/>
      <c r="CE97" s="23"/>
      <c r="CF97" s="23"/>
      <c r="CG97" s="23"/>
      <c r="CH97" s="23"/>
      <c r="CI97" s="23"/>
      <c r="CJ97" s="23"/>
      <c r="CK97" s="23"/>
      <c r="CL97" s="23"/>
      <c r="CM97" s="23"/>
      <c r="CN97" s="23"/>
      <c r="CO97" s="23"/>
      <c r="CP97" s="23"/>
      <c r="CQ97" s="23"/>
      <c r="CR97" s="23"/>
      <c r="CS97" s="23"/>
      <c r="CT97" s="23"/>
      <c r="CU97" s="23"/>
      <c r="CV97" s="23"/>
      <c r="CW97" s="23"/>
      <c r="CX97" s="23"/>
      <c r="CY97" s="23"/>
      <c r="CZ97" s="23"/>
      <c r="DA97" s="23"/>
      <c r="DB97" s="23"/>
      <c r="DC97" s="23"/>
      <c r="DD97" s="23"/>
      <c r="DE97" s="23"/>
      <c r="DF97" s="23"/>
      <c r="DG97" s="23"/>
      <c r="DH97" s="23"/>
      <c r="DI97" s="23"/>
      <c r="DJ97" s="23"/>
      <c r="DK97" s="23"/>
      <c r="DL97" s="23"/>
      <c r="DM97" s="23"/>
      <c r="DN97" s="23"/>
      <c r="DO97" s="23"/>
      <c r="DP97" s="23"/>
      <c r="DQ97" s="23"/>
      <c r="DR97" s="23"/>
      <c r="DS97" s="23"/>
      <c r="DT97" s="23"/>
      <c r="DU97" s="23"/>
      <c r="DV97" s="23"/>
      <c r="DW97" s="23"/>
      <c r="DX97" s="23"/>
      <c r="DY97" s="23"/>
      <c r="DZ97" s="23"/>
      <c r="EA97" s="23"/>
      <c r="EB97" s="23"/>
      <c r="EC97" s="23"/>
      <c r="ED97" s="23"/>
      <c r="EE97" s="23"/>
      <c r="EF97" s="23"/>
      <c r="EG97" s="23"/>
      <c r="EH97" s="23"/>
      <c r="EI97" s="23"/>
      <c r="EJ97" s="23"/>
      <c r="EK97" s="23"/>
      <c r="EL97" s="23"/>
      <c r="EM97" s="23"/>
      <c r="EN97" s="23"/>
      <c r="EO97" s="23"/>
    </row>
    <row r="98" spans="1:145" s="17" customFormat="1" x14ac:dyDescent="0.25">
      <c r="A98" s="1" t="s">
        <v>51</v>
      </c>
      <c r="B98" s="2">
        <v>2004</v>
      </c>
      <c r="C98" s="2">
        <v>64</v>
      </c>
      <c r="D98" s="2">
        <v>128</v>
      </c>
      <c r="E98" s="2">
        <v>30</v>
      </c>
      <c r="F98" s="13">
        <v>0.25</v>
      </c>
      <c r="G98" s="14">
        <f t="shared" si="22"/>
        <v>4</v>
      </c>
      <c r="H98" s="15">
        <f t="shared" si="21"/>
        <v>0.234375</v>
      </c>
      <c r="I98" s="16">
        <v>-0.31</v>
      </c>
      <c r="J98" s="16">
        <f t="shared" ref="J98:J129" si="23">I98/SQRT(D98)</f>
        <v>-2.7400387770978713E-2</v>
      </c>
      <c r="K98" s="17">
        <f t="shared" si="18"/>
        <v>7.476806640625E-3</v>
      </c>
      <c r="L98" s="17">
        <f t="shared" si="19"/>
        <v>8.6468529770229119E-2</v>
      </c>
      <c r="M98" s="16">
        <f t="shared" ref="M98:M129" si="24">J98*1-(3/(4*(D98-1)))</f>
        <v>-3.3305899582002335E-2</v>
      </c>
      <c r="N98" s="18">
        <f t="shared" si="20"/>
        <v>8.0563017959205493E-2</v>
      </c>
      <c r="O98" s="2" t="s">
        <v>74</v>
      </c>
      <c r="P98" s="18">
        <f t="shared" ref="P98:P129" si="25">H98*(G98-1)/(H98*(G98-2)+1)</f>
        <v>0.47872340425531917</v>
      </c>
      <c r="Q98" s="14">
        <v>0</v>
      </c>
    </row>
    <row r="99" spans="1:145" s="17" customFormat="1" x14ac:dyDescent="0.25">
      <c r="A99" s="1" t="s">
        <v>52</v>
      </c>
      <c r="B99" s="2">
        <v>2004</v>
      </c>
      <c r="C99" s="2"/>
      <c r="D99" s="2">
        <v>120</v>
      </c>
      <c r="E99" s="2">
        <v>36</v>
      </c>
      <c r="F99" s="13">
        <v>0.25</v>
      </c>
      <c r="G99" s="14">
        <f t="shared" si="22"/>
        <v>4</v>
      </c>
      <c r="H99" s="15">
        <f t="shared" si="21"/>
        <v>0.3</v>
      </c>
      <c r="I99" s="16">
        <v>1.1599999999999999</v>
      </c>
      <c r="J99" s="16">
        <f t="shared" si="23"/>
        <v>0.10589302778433211</v>
      </c>
      <c r="K99" s="17">
        <f t="shared" si="18"/>
        <v>9.3333333333333324E-3</v>
      </c>
      <c r="L99" s="17">
        <f t="shared" si="19"/>
        <v>9.6609178307929588E-2</v>
      </c>
      <c r="M99" s="16">
        <f t="shared" si="24"/>
        <v>9.9590506775928747E-2</v>
      </c>
      <c r="N99" s="18">
        <f t="shared" si="20"/>
        <v>9.0306657299526222E-2</v>
      </c>
      <c r="O99" s="2" t="s">
        <v>74</v>
      </c>
      <c r="P99" s="18">
        <f t="shared" si="25"/>
        <v>0.56249999999999989</v>
      </c>
      <c r="Q99" s="14">
        <v>0</v>
      </c>
    </row>
    <row r="100" spans="1:145" s="17" customFormat="1" x14ac:dyDescent="0.25">
      <c r="A100" s="1" t="s">
        <v>53</v>
      </c>
      <c r="B100" s="2">
        <v>2004</v>
      </c>
      <c r="C100" s="2"/>
      <c r="D100" s="2">
        <v>17</v>
      </c>
      <c r="E100" s="2">
        <v>4</v>
      </c>
      <c r="F100" s="13">
        <v>0.25</v>
      </c>
      <c r="G100" s="14">
        <f t="shared" si="22"/>
        <v>4</v>
      </c>
      <c r="H100" s="15">
        <f t="shared" si="21"/>
        <v>0.23529411764705882</v>
      </c>
      <c r="I100" s="16">
        <v>-0.14000000000000001</v>
      </c>
      <c r="J100" s="16">
        <f t="shared" si="23"/>
        <v>-3.3954987505086617E-2</v>
      </c>
      <c r="K100" s="17">
        <f t="shared" si="18"/>
        <v>5.6448877128706144E-2</v>
      </c>
      <c r="L100" s="17">
        <f t="shared" si="19"/>
        <v>0.23758972437524764</v>
      </c>
      <c r="M100" s="16">
        <f t="shared" si="24"/>
        <v>-8.0829987505086617E-2</v>
      </c>
      <c r="N100" s="18">
        <f t="shared" si="20"/>
        <v>0.19071472437524764</v>
      </c>
      <c r="O100" s="2" t="s">
        <v>74</v>
      </c>
      <c r="P100" s="18">
        <f t="shared" si="25"/>
        <v>0.47999999999999993</v>
      </c>
      <c r="Q100" s="14">
        <v>0</v>
      </c>
    </row>
    <row r="101" spans="1:145" s="17" customFormat="1" x14ac:dyDescent="0.25">
      <c r="A101" s="1" t="s">
        <v>53</v>
      </c>
      <c r="B101" s="2">
        <v>2004</v>
      </c>
      <c r="C101" s="2"/>
      <c r="D101" s="2">
        <v>23</v>
      </c>
      <c r="E101" s="2">
        <v>6</v>
      </c>
      <c r="F101" s="13">
        <v>0.25</v>
      </c>
      <c r="G101" s="14">
        <f t="shared" si="22"/>
        <v>4</v>
      </c>
      <c r="H101" s="15">
        <f t="shared" si="21"/>
        <v>0.2608695652173913</v>
      </c>
      <c r="I101" s="16">
        <v>0.12</v>
      </c>
      <c r="J101" s="16">
        <f t="shared" si="23"/>
        <v>2.5021729686848973E-2</v>
      </c>
      <c r="K101" s="17">
        <f t="shared" si="18"/>
        <v>4.4711103805375192E-2</v>
      </c>
      <c r="L101" s="17">
        <f t="shared" si="19"/>
        <v>0.21145000308672307</v>
      </c>
      <c r="M101" s="16">
        <f t="shared" si="24"/>
        <v>-9.0691794040601154E-3</v>
      </c>
      <c r="N101" s="18">
        <f t="shared" si="20"/>
        <v>0.17735909399581398</v>
      </c>
      <c r="O101" s="2" t="s">
        <v>74</v>
      </c>
      <c r="P101" s="18">
        <f t="shared" si="25"/>
        <v>0.51428571428571423</v>
      </c>
      <c r="Q101" s="14">
        <v>0</v>
      </c>
    </row>
    <row r="102" spans="1:145" s="17" customFormat="1" x14ac:dyDescent="0.25">
      <c r="A102" s="1" t="s">
        <v>54</v>
      </c>
      <c r="B102" s="2">
        <v>2004</v>
      </c>
      <c r="C102" s="2"/>
      <c r="D102" s="2">
        <v>50</v>
      </c>
      <c r="E102" s="2">
        <v>12</v>
      </c>
      <c r="F102" s="13">
        <v>0.25</v>
      </c>
      <c r="G102" s="14">
        <f t="shared" si="22"/>
        <v>4</v>
      </c>
      <c r="H102" s="15">
        <f t="shared" si="21"/>
        <v>0.24</v>
      </c>
      <c r="I102" s="16">
        <v>0</v>
      </c>
      <c r="J102" s="16">
        <f t="shared" si="23"/>
        <v>0</v>
      </c>
      <c r="K102" s="17">
        <f t="shared" si="18"/>
        <v>1.9456000000000001E-2</v>
      </c>
      <c r="L102" s="17">
        <f t="shared" si="19"/>
        <v>0.13948476619330155</v>
      </c>
      <c r="M102" s="16">
        <f t="shared" si="24"/>
        <v>-1.5306122448979591E-2</v>
      </c>
      <c r="N102" s="18">
        <f t="shared" si="20"/>
        <v>0.12417864374432196</v>
      </c>
      <c r="O102" s="2" t="s">
        <v>74</v>
      </c>
      <c r="P102" s="18">
        <f t="shared" si="25"/>
        <v>0.48648648648648646</v>
      </c>
      <c r="Q102" s="2">
        <v>0</v>
      </c>
    </row>
    <row r="103" spans="1:145" s="17" customFormat="1" x14ac:dyDescent="0.25">
      <c r="A103" s="1" t="s">
        <v>55</v>
      </c>
      <c r="B103" s="2">
        <v>2004</v>
      </c>
      <c r="C103" s="2"/>
      <c r="D103" s="2">
        <v>54</v>
      </c>
      <c r="E103" s="2">
        <v>25</v>
      </c>
      <c r="F103" s="13">
        <v>0.25</v>
      </c>
      <c r="G103" s="14">
        <f t="shared" si="22"/>
        <v>4</v>
      </c>
      <c r="H103" s="15">
        <f t="shared" si="21"/>
        <v>0.46296296296296297</v>
      </c>
      <c r="I103" s="16">
        <v>3.46</v>
      </c>
      <c r="J103" s="16">
        <f t="shared" si="23"/>
        <v>0.470846361668322</v>
      </c>
      <c r="K103" s="17">
        <f t="shared" si="18"/>
        <v>2.4555877322223914E-2</v>
      </c>
      <c r="L103" s="17">
        <f t="shared" si="19"/>
        <v>0.15670315032641785</v>
      </c>
      <c r="M103" s="16">
        <f t="shared" si="24"/>
        <v>0.45669541827209559</v>
      </c>
      <c r="N103" s="18">
        <f t="shared" si="20"/>
        <v>0.14255220693019144</v>
      </c>
      <c r="O103" s="2" t="s">
        <v>75</v>
      </c>
      <c r="P103" s="18">
        <f t="shared" si="25"/>
        <v>0.72115384615384603</v>
      </c>
      <c r="Q103" s="2">
        <v>1</v>
      </c>
      <c r="S103" s="23"/>
      <c r="T103" s="23"/>
      <c r="U103" s="23"/>
      <c r="V103" s="23"/>
      <c r="W103" s="23"/>
      <c r="X103" s="23"/>
      <c r="Y103" s="23"/>
      <c r="Z103" s="23"/>
      <c r="AA103" s="23"/>
      <c r="AB103" s="23"/>
      <c r="AC103" s="23"/>
      <c r="AD103" s="23"/>
      <c r="AE103" s="23"/>
      <c r="AF103" s="23"/>
      <c r="AG103" s="23"/>
      <c r="AH103" s="23"/>
      <c r="AI103" s="23"/>
      <c r="AJ103" s="23"/>
      <c r="AK103" s="23"/>
      <c r="AL103" s="23"/>
      <c r="AM103" s="23"/>
      <c r="AN103" s="23"/>
      <c r="AO103" s="23"/>
      <c r="AP103" s="23"/>
      <c r="AQ103" s="23"/>
      <c r="AR103" s="23"/>
      <c r="AS103" s="23"/>
      <c r="AT103" s="23"/>
      <c r="AU103" s="23"/>
      <c r="AV103" s="23"/>
      <c r="AW103" s="23"/>
      <c r="AX103" s="23"/>
      <c r="AY103" s="23"/>
      <c r="AZ103" s="23"/>
      <c r="BA103" s="23"/>
      <c r="BB103" s="23"/>
      <c r="BC103" s="23"/>
      <c r="BD103" s="23"/>
      <c r="BE103" s="23"/>
      <c r="BF103" s="23"/>
      <c r="BG103" s="23"/>
      <c r="BH103" s="23"/>
      <c r="BI103" s="23"/>
      <c r="BJ103" s="23"/>
      <c r="BK103" s="23"/>
      <c r="BL103" s="23"/>
      <c r="BM103" s="23"/>
      <c r="BN103" s="23"/>
      <c r="BO103" s="23"/>
      <c r="BP103" s="23"/>
      <c r="BQ103" s="23"/>
      <c r="BR103" s="23"/>
      <c r="BS103" s="23"/>
      <c r="BT103" s="23"/>
      <c r="BU103" s="23"/>
      <c r="BV103" s="23"/>
      <c r="BW103" s="23"/>
      <c r="BX103" s="23"/>
      <c r="BY103" s="23"/>
      <c r="BZ103" s="23"/>
      <c r="CA103" s="23"/>
      <c r="CB103" s="23"/>
      <c r="CC103" s="23"/>
      <c r="CD103" s="23"/>
      <c r="CE103" s="23"/>
      <c r="CF103" s="23"/>
      <c r="CG103" s="23"/>
      <c r="CH103" s="23"/>
      <c r="CI103" s="23"/>
      <c r="CJ103" s="23"/>
      <c r="CK103" s="23"/>
      <c r="CL103" s="23"/>
      <c r="CM103" s="23"/>
      <c r="CN103" s="23"/>
      <c r="CO103" s="23"/>
      <c r="CP103" s="23"/>
      <c r="CQ103" s="23"/>
      <c r="CR103" s="23"/>
      <c r="CS103" s="23"/>
      <c r="CT103" s="23"/>
      <c r="CU103" s="23"/>
      <c r="CV103" s="23"/>
      <c r="CW103" s="23"/>
      <c r="CX103" s="23"/>
      <c r="CY103" s="23"/>
      <c r="CZ103" s="23"/>
      <c r="DA103" s="23"/>
      <c r="DB103" s="23"/>
      <c r="DC103" s="23"/>
      <c r="DD103" s="23"/>
      <c r="DE103" s="23"/>
      <c r="DF103" s="23"/>
      <c r="DG103" s="23"/>
      <c r="DH103" s="23"/>
      <c r="DI103" s="23"/>
      <c r="DJ103" s="23"/>
      <c r="DK103" s="23"/>
      <c r="DL103" s="23"/>
      <c r="DM103" s="23"/>
      <c r="DN103" s="23"/>
      <c r="DO103" s="23"/>
      <c r="DP103" s="23"/>
      <c r="DQ103" s="23"/>
      <c r="DR103" s="23"/>
      <c r="DS103" s="23"/>
      <c r="DT103" s="23"/>
      <c r="DU103" s="23"/>
      <c r="DV103" s="23"/>
      <c r="DW103" s="23"/>
      <c r="DX103" s="23"/>
      <c r="DY103" s="23"/>
      <c r="DZ103" s="23"/>
      <c r="EA103" s="23"/>
      <c r="EB103" s="23"/>
      <c r="EC103" s="23"/>
      <c r="ED103" s="23"/>
      <c r="EE103" s="23"/>
      <c r="EF103" s="23"/>
      <c r="EG103" s="23"/>
      <c r="EH103" s="23"/>
      <c r="EI103" s="23"/>
      <c r="EJ103" s="23"/>
      <c r="EK103" s="23"/>
      <c r="EL103" s="23"/>
      <c r="EM103" s="23"/>
      <c r="EN103" s="23"/>
      <c r="EO103" s="23"/>
    </row>
    <row r="104" spans="1:145" s="17" customFormat="1" x14ac:dyDescent="0.25">
      <c r="A104" s="1" t="s">
        <v>55</v>
      </c>
      <c r="B104" s="2">
        <v>2004</v>
      </c>
      <c r="C104" s="2"/>
      <c r="D104" s="2">
        <v>54</v>
      </c>
      <c r="E104" s="2">
        <v>19</v>
      </c>
      <c r="F104" s="13">
        <v>0.25</v>
      </c>
      <c r="G104" s="14">
        <f t="shared" si="22"/>
        <v>4</v>
      </c>
      <c r="H104" s="15">
        <f t="shared" si="21"/>
        <v>0.35185185185185186</v>
      </c>
      <c r="I104" s="16">
        <v>1.57</v>
      </c>
      <c r="J104" s="16">
        <f t="shared" si="23"/>
        <v>0.21364993867608831</v>
      </c>
      <c r="K104" s="17">
        <f t="shared" si="18"/>
        <v>2.2523666785212282E-2</v>
      </c>
      <c r="L104" s="17">
        <f t="shared" si="19"/>
        <v>0.1500788685498804</v>
      </c>
      <c r="M104" s="16">
        <f t="shared" si="24"/>
        <v>0.1994989952798619</v>
      </c>
      <c r="N104" s="18">
        <f t="shared" si="20"/>
        <v>0.13592792515365398</v>
      </c>
      <c r="O104" s="2" t="s">
        <v>75</v>
      </c>
      <c r="P104" s="18">
        <f t="shared" si="25"/>
        <v>0.61956521739130432</v>
      </c>
      <c r="Q104" s="2">
        <v>1</v>
      </c>
      <c r="S104" s="23"/>
      <c r="T104" s="23"/>
      <c r="U104" s="23"/>
      <c r="V104" s="23"/>
      <c r="W104" s="23"/>
      <c r="X104" s="23"/>
      <c r="Y104" s="23"/>
      <c r="Z104" s="23"/>
      <c r="AA104" s="23"/>
      <c r="AB104" s="23"/>
      <c r="AC104" s="23"/>
      <c r="AD104" s="23"/>
      <c r="AE104" s="23"/>
      <c r="AF104" s="23"/>
      <c r="AG104" s="23"/>
      <c r="AH104" s="23"/>
      <c r="AI104" s="23"/>
      <c r="AJ104" s="23"/>
      <c r="AK104" s="23"/>
      <c r="AL104" s="23"/>
      <c r="AM104" s="23"/>
      <c r="AN104" s="23"/>
      <c r="AO104" s="23"/>
      <c r="AP104" s="23"/>
      <c r="AQ104" s="23"/>
      <c r="AR104" s="23"/>
      <c r="AS104" s="23"/>
      <c r="AT104" s="23"/>
      <c r="AU104" s="23"/>
      <c r="AV104" s="23"/>
      <c r="AW104" s="23"/>
      <c r="AX104" s="23"/>
      <c r="AY104" s="23"/>
      <c r="AZ104" s="23"/>
      <c r="BA104" s="23"/>
      <c r="BB104" s="23"/>
      <c r="BC104" s="23"/>
      <c r="BD104" s="23"/>
      <c r="BE104" s="23"/>
      <c r="BF104" s="23"/>
      <c r="BG104" s="23"/>
      <c r="BH104" s="23"/>
      <c r="BI104" s="23"/>
      <c r="BJ104" s="23"/>
      <c r="BK104" s="23"/>
      <c r="BL104" s="23"/>
      <c r="BM104" s="23"/>
      <c r="BN104" s="23"/>
      <c r="BO104" s="23"/>
      <c r="BP104" s="23"/>
      <c r="BQ104" s="23"/>
      <c r="BR104" s="23"/>
      <c r="BS104" s="23"/>
      <c r="BT104" s="23"/>
      <c r="BU104" s="23"/>
      <c r="BV104" s="23"/>
      <c r="BW104" s="23"/>
      <c r="BX104" s="23"/>
      <c r="BY104" s="23"/>
      <c r="BZ104" s="23"/>
      <c r="CA104" s="23"/>
      <c r="CB104" s="23"/>
      <c r="CC104" s="23"/>
      <c r="CD104" s="23"/>
      <c r="CE104" s="23"/>
      <c r="CF104" s="23"/>
      <c r="CG104" s="23"/>
      <c r="CH104" s="23"/>
      <c r="CI104" s="23"/>
      <c r="CJ104" s="23"/>
      <c r="CK104" s="23"/>
      <c r="CL104" s="23"/>
      <c r="CM104" s="23"/>
      <c r="CN104" s="23"/>
      <c r="CO104" s="23"/>
      <c r="CP104" s="23"/>
      <c r="CQ104" s="23"/>
      <c r="CR104" s="23"/>
      <c r="CS104" s="23"/>
      <c r="CT104" s="23"/>
      <c r="CU104" s="23"/>
      <c r="CV104" s="23"/>
      <c r="CW104" s="23"/>
      <c r="CX104" s="23"/>
      <c r="CY104" s="23"/>
      <c r="CZ104" s="23"/>
      <c r="DA104" s="23"/>
      <c r="DB104" s="23"/>
      <c r="DC104" s="23"/>
      <c r="DD104" s="23"/>
      <c r="DE104" s="23"/>
      <c r="DF104" s="23"/>
      <c r="DG104" s="23"/>
      <c r="DH104" s="23"/>
      <c r="DI104" s="23"/>
      <c r="DJ104" s="23"/>
      <c r="DK104" s="23"/>
      <c r="DL104" s="23"/>
      <c r="DM104" s="23"/>
      <c r="DN104" s="23"/>
      <c r="DO104" s="23"/>
      <c r="DP104" s="23"/>
      <c r="DQ104" s="23"/>
      <c r="DR104" s="23"/>
      <c r="DS104" s="23"/>
      <c r="DT104" s="23"/>
      <c r="DU104" s="23"/>
      <c r="DV104" s="23"/>
      <c r="DW104" s="23"/>
      <c r="DX104" s="23"/>
      <c r="DY104" s="23"/>
      <c r="DZ104" s="23"/>
      <c r="EA104" s="23"/>
      <c r="EB104" s="23"/>
      <c r="EC104" s="23"/>
      <c r="ED104" s="23"/>
      <c r="EE104" s="23"/>
      <c r="EF104" s="23"/>
      <c r="EG104" s="23"/>
      <c r="EH104" s="23"/>
      <c r="EI104" s="23"/>
      <c r="EJ104" s="23"/>
      <c r="EK104" s="23"/>
      <c r="EL104" s="23"/>
      <c r="EM104" s="23"/>
      <c r="EN104" s="23"/>
      <c r="EO104" s="23"/>
    </row>
    <row r="105" spans="1:145" s="17" customFormat="1" x14ac:dyDescent="0.25">
      <c r="A105" s="1" t="s">
        <v>91</v>
      </c>
      <c r="B105" s="2">
        <v>2005</v>
      </c>
      <c r="C105" s="2">
        <v>64</v>
      </c>
      <c r="D105" s="2">
        <v>64</v>
      </c>
      <c r="E105" s="2">
        <v>15</v>
      </c>
      <c r="F105" s="13">
        <v>0.33</v>
      </c>
      <c r="G105" s="14">
        <f t="shared" si="22"/>
        <v>3.0303030303030303</v>
      </c>
      <c r="H105" s="15">
        <f>E105/D105</f>
        <v>0.234375</v>
      </c>
      <c r="I105" s="16">
        <v>-1.55</v>
      </c>
      <c r="J105" s="16">
        <f t="shared" si="23"/>
        <v>-0.19375000000000001</v>
      </c>
      <c r="K105" s="17">
        <f t="shared" si="18"/>
        <v>1.2681151018699119E-2</v>
      </c>
      <c r="L105" s="17">
        <f t="shared" si="19"/>
        <v>0.11261061681164489</v>
      </c>
      <c r="M105" s="16">
        <f t="shared" si="24"/>
        <v>-0.2056547619047619</v>
      </c>
      <c r="N105" s="18">
        <f t="shared" si="20"/>
        <v>0.10070585490688298</v>
      </c>
      <c r="O105" s="2" t="s">
        <v>75</v>
      </c>
      <c r="P105" s="18">
        <f t="shared" si="25"/>
        <v>0.38329519450800914</v>
      </c>
      <c r="Q105" s="2">
        <v>0</v>
      </c>
      <c r="S105" s="23"/>
      <c r="T105" s="23"/>
      <c r="U105" s="23"/>
      <c r="V105" s="23"/>
      <c r="W105" s="23"/>
      <c r="X105" s="23"/>
      <c r="Y105" s="23"/>
      <c r="Z105" s="23"/>
      <c r="AA105" s="23"/>
      <c r="AB105" s="23"/>
      <c r="AC105" s="23"/>
      <c r="AD105" s="23"/>
      <c r="AE105" s="23"/>
      <c r="AF105" s="23"/>
      <c r="AG105" s="23"/>
      <c r="AH105" s="23"/>
      <c r="AI105" s="23"/>
      <c r="AJ105" s="23"/>
      <c r="AK105" s="23"/>
      <c r="AL105" s="23"/>
      <c r="AM105" s="23"/>
      <c r="AN105" s="23"/>
      <c r="AO105" s="23"/>
      <c r="AP105" s="23"/>
      <c r="AQ105" s="23"/>
      <c r="AR105" s="23"/>
      <c r="AS105" s="23"/>
      <c r="AT105" s="23"/>
      <c r="AU105" s="23"/>
      <c r="AV105" s="23"/>
      <c r="AW105" s="23"/>
      <c r="AX105" s="23"/>
      <c r="AY105" s="23"/>
      <c r="AZ105" s="23"/>
      <c r="BA105" s="23"/>
      <c r="BB105" s="23"/>
      <c r="BC105" s="23"/>
      <c r="BD105" s="23"/>
      <c r="BE105" s="23"/>
      <c r="BF105" s="23"/>
      <c r="BG105" s="23"/>
      <c r="BH105" s="23"/>
      <c r="BI105" s="23"/>
      <c r="BJ105" s="23"/>
      <c r="BK105" s="23"/>
      <c r="BL105" s="23"/>
      <c r="BM105" s="23"/>
      <c r="BN105" s="23"/>
      <c r="BO105" s="23"/>
      <c r="BP105" s="23"/>
      <c r="BQ105" s="23"/>
      <c r="BR105" s="23"/>
      <c r="BS105" s="23"/>
      <c r="BT105" s="23"/>
      <c r="BU105" s="23"/>
      <c r="BV105" s="23"/>
      <c r="BW105" s="23"/>
      <c r="BX105" s="23"/>
      <c r="BY105" s="23"/>
      <c r="BZ105" s="23"/>
      <c r="CA105" s="23"/>
      <c r="CB105" s="23"/>
      <c r="CC105" s="23"/>
      <c r="CD105" s="23"/>
      <c r="CE105" s="23"/>
      <c r="CF105" s="23"/>
      <c r="CG105" s="23"/>
      <c r="CH105" s="23"/>
      <c r="CI105" s="23"/>
      <c r="CJ105" s="23"/>
      <c r="CK105" s="23"/>
      <c r="CL105" s="23"/>
      <c r="CM105" s="23"/>
      <c r="CN105" s="23"/>
      <c r="CO105" s="23"/>
      <c r="CP105" s="23"/>
      <c r="CQ105" s="23"/>
      <c r="CR105" s="23"/>
      <c r="CS105" s="23"/>
      <c r="CT105" s="23"/>
      <c r="CU105" s="23"/>
      <c r="CV105" s="23"/>
      <c r="CW105" s="23"/>
      <c r="CX105" s="23"/>
      <c r="CY105" s="23"/>
      <c r="CZ105" s="23"/>
      <c r="DA105" s="23"/>
      <c r="DB105" s="23"/>
      <c r="DC105" s="23"/>
      <c r="DD105" s="23"/>
      <c r="DE105" s="23"/>
      <c r="DF105" s="23"/>
      <c r="DG105" s="23"/>
      <c r="DH105" s="23"/>
      <c r="DI105" s="23"/>
      <c r="DJ105" s="23"/>
      <c r="DK105" s="23"/>
      <c r="DL105" s="23"/>
      <c r="DM105" s="23"/>
      <c r="DN105" s="23"/>
      <c r="DO105" s="23"/>
      <c r="DP105" s="23"/>
      <c r="DQ105" s="23"/>
      <c r="DR105" s="23"/>
      <c r="DS105" s="23"/>
      <c r="DT105" s="23"/>
      <c r="DU105" s="23"/>
      <c r="DV105" s="23"/>
      <c r="DW105" s="23"/>
      <c r="DX105" s="23"/>
      <c r="DY105" s="23"/>
      <c r="DZ105" s="23"/>
      <c r="EA105" s="23"/>
      <c r="EB105" s="23"/>
      <c r="EC105" s="23"/>
      <c r="ED105" s="23"/>
      <c r="EE105" s="23"/>
      <c r="EF105" s="23"/>
      <c r="EG105" s="23"/>
      <c r="EH105" s="23"/>
      <c r="EI105" s="23"/>
      <c r="EJ105" s="23"/>
      <c r="EK105" s="23"/>
      <c r="EL105" s="23"/>
      <c r="EM105" s="23"/>
      <c r="EN105" s="23"/>
      <c r="EO105" s="23"/>
    </row>
    <row r="106" spans="1:145" s="17" customFormat="1" x14ac:dyDescent="0.25">
      <c r="A106" s="1" t="s">
        <v>56</v>
      </c>
      <c r="B106" s="2">
        <v>2005</v>
      </c>
      <c r="C106" s="2"/>
      <c r="D106" s="2">
        <v>38</v>
      </c>
      <c r="E106" s="2">
        <v>8</v>
      </c>
      <c r="F106" s="13">
        <v>0.25</v>
      </c>
      <c r="G106" s="14">
        <f t="shared" si="22"/>
        <v>4</v>
      </c>
      <c r="H106" s="15">
        <f t="shared" si="21"/>
        <v>0.21052631578947367</v>
      </c>
      <c r="I106" s="16">
        <v>-0.37</v>
      </c>
      <c r="J106" s="16">
        <f t="shared" si="23"/>
        <v>-6.0021925818382144E-2</v>
      </c>
      <c r="K106" s="17">
        <f t="shared" si="18"/>
        <v>2.3327015599941683E-2</v>
      </c>
      <c r="L106" s="17">
        <f t="shared" si="19"/>
        <v>0.1527318421284235</v>
      </c>
      <c r="M106" s="16">
        <f t="shared" si="24"/>
        <v>-8.0292196088652415E-2</v>
      </c>
      <c r="N106" s="18">
        <f t="shared" si="20"/>
        <v>0.13246157185815322</v>
      </c>
      <c r="O106" s="2" t="s">
        <v>74</v>
      </c>
      <c r="P106" s="18">
        <f t="shared" si="25"/>
        <v>0.44444444444444442</v>
      </c>
      <c r="Q106" s="14">
        <v>0</v>
      </c>
    </row>
    <row r="107" spans="1:145" s="17" customFormat="1" x14ac:dyDescent="0.25">
      <c r="A107" s="1" t="s">
        <v>72</v>
      </c>
      <c r="B107" s="2">
        <v>2006</v>
      </c>
      <c r="C107" s="2"/>
      <c r="D107" s="2">
        <v>28</v>
      </c>
      <c r="E107" s="2">
        <v>10</v>
      </c>
      <c r="F107" s="13">
        <v>0.25</v>
      </c>
      <c r="G107" s="14">
        <f t="shared" si="22"/>
        <v>4</v>
      </c>
      <c r="H107" s="15">
        <f t="shared" si="21"/>
        <v>0.35714285714285715</v>
      </c>
      <c r="I107" s="16">
        <v>1.0900000000000001</v>
      </c>
      <c r="J107" s="16">
        <f t="shared" si="23"/>
        <v>0.20599063779002885</v>
      </c>
      <c r="K107" s="17">
        <f t="shared" si="18"/>
        <v>4.3731778425655975E-2</v>
      </c>
      <c r="L107" s="17">
        <f t="shared" si="19"/>
        <v>0.2091214442032571</v>
      </c>
      <c r="M107" s="16">
        <f t="shared" si="24"/>
        <v>0.17821286001225106</v>
      </c>
      <c r="N107" s="18">
        <f t="shared" si="20"/>
        <v>0.18134366642547933</v>
      </c>
      <c r="O107" s="2" t="s">
        <v>75</v>
      </c>
      <c r="P107" s="18">
        <f t="shared" si="25"/>
        <v>0.62499999999999989</v>
      </c>
      <c r="Q107" s="2">
        <v>1</v>
      </c>
    </row>
    <row r="108" spans="1:145" s="17" customFormat="1" x14ac:dyDescent="0.25">
      <c r="A108" s="1" t="s">
        <v>55</v>
      </c>
      <c r="B108" s="2">
        <v>2006</v>
      </c>
      <c r="C108" s="2"/>
      <c r="D108" s="2">
        <v>138</v>
      </c>
      <c r="E108" s="2">
        <v>57</v>
      </c>
      <c r="F108" s="13">
        <v>0.25</v>
      </c>
      <c r="G108" s="14">
        <f t="shared" si="22"/>
        <v>4</v>
      </c>
      <c r="H108" s="15">
        <f t="shared" si="21"/>
        <v>0.41304347826086957</v>
      </c>
      <c r="I108" s="16">
        <v>4.32</v>
      </c>
      <c r="J108" s="16">
        <f t="shared" si="23"/>
        <v>0.36774282128777941</v>
      </c>
      <c r="K108" s="17">
        <f t="shared" si="18"/>
        <v>9.3696063121558315E-3</v>
      </c>
      <c r="L108" s="17">
        <f t="shared" si="19"/>
        <v>9.6796726763645424E-2</v>
      </c>
      <c r="M108" s="16">
        <f t="shared" si="24"/>
        <v>0.36226836873303486</v>
      </c>
      <c r="N108" s="18">
        <f t="shared" si="20"/>
        <v>9.1322274208900905E-2</v>
      </c>
      <c r="O108" s="2" t="s">
        <v>75</v>
      </c>
      <c r="P108" s="18">
        <f t="shared" si="25"/>
        <v>0.67857142857142849</v>
      </c>
      <c r="Q108" s="2">
        <v>1</v>
      </c>
      <c r="S108" s="23"/>
      <c r="T108" s="23"/>
      <c r="U108" s="23"/>
      <c r="V108" s="23"/>
      <c r="W108" s="23"/>
      <c r="X108" s="23"/>
      <c r="Y108" s="23"/>
      <c r="Z108" s="23"/>
      <c r="AA108" s="23"/>
      <c r="AB108" s="23"/>
      <c r="AC108" s="23"/>
      <c r="AD108" s="23"/>
      <c r="AE108" s="23"/>
      <c r="AF108" s="23"/>
      <c r="AG108" s="23"/>
      <c r="AH108" s="23"/>
      <c r="AI108" s="23"/>
      <c r="AJ108" s="23"/>
      <c r="AK108" s="23"/>
      <c r="AL108" s="23"/>
      <c r="AM108" s="23"/>
      <c r="AN108" s="23"/>
      <c r="AO108" s="23"/>
      <c r="AP108" s="23"/>
      <c r="AQ108" s="23"/>
      <c r="AR108" s="23"/>
      <c r="AS108" s="23"/>
      <c r="AT108" s="23"/>
      <c r="AU108" s="23"/>
      <c r="AV108" s="23"/>
      <c r="AW108" s="23"/>
      <c r="AX108" s="23"/>
      <c r="AY108" s="23"/>
      <c r="AZ108" s="23"/>
      <c r="BA108" s="23"/>
      <c r="BB108" s="23"/>
      <c r="BC108" s="23"/>
      <c r="BD108" s="23"/>
      <c r="BE108" s="23"/>
      <c r="BF108" s="23"/>
      <c r="BG108" s="23"/>
      <c r="BH108" s="23"/>
      <c r="BI108" s="23"/>
      <c r="BJ108" s="23"/>
      <c r="BK108" s="23"/>
      <c r="BL108" s="23"/>
      <c r="BM108" s="23"/>
      <c r="BN108" s="23"/>
      <c r="BO108" s="23"/>
      <c r="BP108" s="23"/>
      <c r="BQ108" s="23"/>
      <c r="BR108" s="23"/>
      <c r="BS108" s="23"/>
      <c r="BT108" s="23"/>
      <c r="BU108" s="23"/>
      <c r="BV108" s="23"/>
      <c r="BW108" s="23"/>
      <c r="BX108" s="23"/>
      <c r="BY108" s="23"/>
      <c r="BZ108" s="23"/>
      <c r="CA108" s="23"/>
      <c r="CB108" s="23"/>
      <c r="CC108" s="23"/>
      <c r="CD108" s="23"/>
      <c r="CE108" s="23"/>
      <c r="CF108" s="23"/>
      <c r="CG108" s="23"/>
      <c r="CH108" s="23"/>
      <c r="CI108" s="23"/>
      <c r="CJ108" s="23"/>
      <c r="CK108" s="23"/>
      <c r="CL108" s="23"/>
      <c r="CM108" s="23"/>
      <c r="CN108" s="23"/>
      <c r="CO108" s="23"/>
      <c r="CP108" s="23"/>
      <c r="CQ108" s="23"/>
      <c r="CR108" s="23"/>
      <c r="CS108" s="23"/>
      <c r="CT108" s="23"/>
      <c r="CU108" s="23"/>
      <c r="CV108" s="23"/>
      <c r="CW108" s="23"/>
      <c r="CX108" s="23"/>
      <c r="CY108" s="23"/>
      <c r="CZ108" s="23"/>
      <c r="DA108" s="23"/>
      <c r="DB108" s="23"/>
      <c r="DC108" s="23"/>
      <c r="DD108" s="23"/>
      <c r="DE108" s="23"/>
      <c r="DF108" s="23"/>
      <c r="DG108" s="23"/>
      <c r="DH108" s="23"/>
      <c r="DI108" s="23"/>
      <c r="DJ108" s="23"/>
      <c r="DK108" s="23"/>
      <c r="DL108" s="23"/>
      <c r="DM108" s="23"/>
      <c r="DN108" s="23"/>
      <c r="DO108" s="23"/>
      <c r="DP108" s="23"/>
      <c r="DQ108" s="23"/>
      <c r="DR108" s="23"/>
      <c r="DS108" s="23"/>
      <c r="DT108" s="23"/>
      <c r="DU108" s="23"/>
      <c r="DV108" s="23"/>
      <c r="DW108" s="23"/>
      <c r="DX108" s="23"/>
      <c r="DY108" s="23"/>
      <c r="DZ108" s="23"/>
      <c r="EA108" s="23"/>
      <c r="EB108" s="23"/>
      <c r="EC108" s="23"/>
      <c r="ED108" s="23"/>
      <c r="EE108" s="23"/>
      <c r="EF108" s="23"/>
      <c r="EG108" s="23"/>
      <c r="EH108" s="23"/>
      <c r="EI108" s="23"/>
      <c r="EJ108" s="23"/>
      <c r="EK108" s="23"/>
      <c r="EL108" s="23"/>
      <c r="EM108" s="23"/>
      <c r="EN108" s="23"/>
      <c r="EO108" s="23"/>
    </row>
    <row r="109" spans="1:145" x14ac:dyDescent="0.25">
      <c r="A109" s="1" t="s">
        <v>57</v>
      </c>
      <c r="B109" s="2">
        <v>2007</v>
      </c>
      <c r="D109" s="2">
        <v>120</v>
      </c>
      <c r="E109" s="2">
        <v>39</v>
      </c>
      <c r="F109" s="13">
        <v>0.25</v>
      </c>
      <c r="G109" s="14">
        <f t="shared" si="22"/>
        <v>4</v>
      </c>
      <c r="H109" s="15">
        <f t="shared" si="21"/>
        <v>0.32500000000000001</v>
      </c>
      <c r="I109" s="16">
        <v>1.79</v>
      </c>
      <c r="J109" s="16">
        <f t="shared" si="23"/>
        <v>0.16340389632237456</v>
      </c>
      <c r="K109" s="17">
        <f t="shared" si="18"/>
        <v>9.75E-3</v>
      </c>
      <c r="L109" s="17">
        <f t="shared" si="19"/>
        <v>9.874208829065749E-2</v>
      </c>
      <c r="M109" s="16">
        <f t="shared" si="24"/>
        <v>0.1571013753139712</v>
      </c>
      <c r="N109" s="18">
        <f t="shared" si="20"/>
        <v>9.2439567282254123E-2</v>
      </c>
      <c r="O109" s="2" t="s">
        <v>74</v>
      </c>
      <c r="P109" s="18">
        <f t="shared" si="25"/>
        <v>0.59090909090909094</v>
      </c>
      <c r="Q109" s="14">
        <v>0</v>
      </c>
      <c r="S109" s="17"/>
      <c r="T109" s="17"/>
      <c r="U109" s="17"/>
      <c r="V109" s="17"/>
      <c r="W109" s="17"/>
      <c r="X109" s="17"/>
      <c r="Y109" s="17"/>
      <c r="Z109" s="17"/>
      <c r="AA109" s="17"/>
      <c r="AB109" s="17"/>
      <c r="AC109" s="17"/>
      <c r="AD109" s="17"/>
      <c r="AE109" s="17"/>
      <c r="AF109" s="17"/>
      <c r="AG109" s="17"/>
      <c r="AH109" s="17"/>
      <c r="AI109" s="17"/>
      <c r="AJ109" s="17"/>
      <c r="AK109" s="17"/>
      <c r="AL109" s="17"/>
      <c r="AM109" s="17"/>
      <c r="AN109" s="17"/>
      <c r="AO109" s="17"/>
      <c r="AP109" s="17"/>
      <c r="AQ109" s="17"/>
      <c r="AR109" s="17"/>
      <c r="AS109" s="17"/>
      <c r="AT109" s="17"/>
      <c r="AU109" s="17"/>
      <c r="AV109" s="17"/>
      <c r="AW109" s="17"/>
      <c r="AX109" s="17"/>
      <c r="AY109" s="17"/>
      <c r="AZ109" s="17"/>
      <c r="BA109" s="17"/>
      <c r="BB109" s="17"/>
      <c r="BC109" s="17"/>
      <c r="BD109" s="17"/>
      <c r="BE109" s="17"/>
      <c r="BF109" s="17"/>
      <c r="BG109" s="17"/>
      <c r="BH109" s="17"/>
      <c r="BI109" s="17"/>
      <c r="BJ109" s="17"/>
      <c r="BK109" s="17"/>
      <c r="BL109" s="17"/>
      <c r="BM109" s="17"/>
      <c r="BN109" s="17"/>
      <c r="BO109" s="17"/>
      <c r="BP109" s="17"/>
      <c r="BQ109" s="17"/>
      <c r="BR109" s="17"/>
      <c r="BS109" s="17"/>
      <c r="BT109" s="17"/>
      <c r="BU109" s="17"/>
      <c r="BV109" s="17"/>
      <c r="BW109" s="17"/>
      <c r="BX109" s="17"/>
      <c r="BY109" s="17"/>
      <c r="BZ109" s="17"/>
      <c r="CA109" s="17"/>
      <c r="CB109" s="17"/>
      <c r="CC109" s="17"/>
      <c r="CD109" s="17"/>
      <c r="CE109" s="17"/>
      <c r="CF109" s="17"/>
      <c r="CG109" s="17"/>
      <c r="CH109" s="17"/>
      <c r="CI109" s="17"/>
      <c r="CJ109" s="17"/>
      <c r="CK109" s="17"/>
      <c r="CL109" s="17"/>
      <c r="CM109" s="17"/>
      <c r="CN109" s="17"/>
      <c r="CO109" s="17"/>
      <c r="CP109" s="17"/>
      <c r="CQ109" s="17"/>
      <c r="CR109" s="17"/>
      <c r="CS109" s="17"/>
      <c r="CT109" s="17"/>
      <c r="CU109" s="17"/>
      <c r="CV109" s="17"/>
      <c r="CW109" s="17"/>
      <c r="CX109" s="17"/>
      <c r="CY109" s="17"/>
      <c r="CZ109" s="17"/>
      <c r="DA109" s="17"/>
      <c r="DB109" s="17"/>
      <c r="DC109" s="17"/>
      <c r="DD109" s="17"/>
      <c r="DE109" s="17"/>
      <c r="DF109" s="17"/>
      <c r="DG109" s="17"/>
      <c r="DH109" s="17"/>
      <c r="DI109" s="17"/>
      <c r="DJ109" s="17"/>
      <c r="DK109" s="17"/>
      <c r="DL109" s="17"/>
      <c r="DM109" s="17"/>
      <c r="DN109" s="17"/>
      <c r="DO109" s="17"/>
      <c r="DP109" s="17"/>
      <c r="DQ109" s="17"/>
      <c r="DR109" s="17"/>
      <c r="DS109" s="17"/>
      <c r="DT109" s="17"/>
      <c r="DU109" s="17"/>
      <c r="DV109" s="17"/>
      <c r="DW109" s="17"/>
      <c r="DX109" s="17"/>
      <c r="DY109" s="17"/>
      <c r="DZ109" s="17"/>
      <c r="EA109" s="17"/>
      <c r="EB109" s="17"/>
      <c r="EC109" s="17"/>
      <c r="ED109" s="17"/>
      <c r="EE109" s="17"/>
      <c r="EF109" s="17"/>
      <c r="EG109" s="17"/>
      <c r="EH109" s="17"/>
      <c r="EI109" s="17"/>
      <c r="EJ109" s="17"/>
      <c r="EK109" s="17"/>
      <c r="EL109" s="17"/>
      <c r="EM109" s="17"/>
      <c r="EN109" s="17"/>
      <c r="EO109" s="17"/>
    </row>
    <row r="110" spans="1:145" x14ac:dyDescent="0.25">
      <c r="A110" s="1" t="s">
        <v>58</v>
      </c>
      <c r="B110" s="2">
        <v>2007</v>
      </c>
      <c r="D110" s="2">
        <v>14</v>
      </c>
      <c r="E110" s="2">
        <v>4</v>
      </c>
      <c r="F110" s="13">
        <v>0.125</v>
      </c>
      <c r="G110" s="14">
        <f t="shared" si="22"/>
        <v>8</v>
      </c>
      <c r="H110" s="15">
        <f t="shared" si="21"/>
        <v>0.2857142857142857</v>
      </c>
      <c r="I110" s="16">
        <v>0.3</v>
      </c>
      <c r="J110" s="16">
        <f t="shared" si="23"/>
        <v>8.0178372573727313E-2</v>
      </c>
      <c r="K110" s="17">
        <f t="shared" si="18"/>
        <v>0.13327780091628488</v>
      </c>
      <c r="L110" s="17">
        <f t="shared" si="19"/>
        <v>0.3650723228571085</v>
      </c>
      <c r="M110" s="16">
        <f t="shared" si="24"/>
        <v>2.2486064881419618E-2</v>
      </c>
      <c r="N110" s="18">
        <f t="shared" si="20"/>
        <v>0.30738001516480079</v>
      </c>
      <c r="O110" s="2" t="s">
        <v>74</v>
      </c>
      <c r="P110" s="18">
        <f t="shared" si="25"/>
        <v>0.73684210526315785</v>
      </c>
      <c r="Q110" s="14">
        <v>0</v>
      </c>
      <c r="S110" s="17"/>
      <c r="T110" s="17"/>
      <c r="U110" s="17"/>
      <c r="V110" s="17"/>
      <c r="W110" s="17"/>
      <c r="X110" s="17"/>
      <c r="Y110" s="17"/>
      <c r="Z110" s="17"/>
      <c r="AA110" s="17"/>
      <c r="AB110" s="17"/>
      <c r="AC110" s="17"/>
      <c r="AD110" s="17"/>
      <c r="AE110" s="17"/>
      <c r="AF110" s="17"/>
      <c r="AG110" s="17"/>
      <c r="AH110" s="17"/>
      <c r="AI110" s="17"/>
      <c r="AJ110" s="17"/>
      <c r="AK110" s="17"/>
      <c r="AL110" s="17"/>
      <c r="AM110" s="17"/>
      <c r="AN110" s="17"/>
      <c r="AO110" s="17"/>
      <c r="AP110" s="17"/>
      <c r="AQ110" s="17"/>
      <c r="AR110" s="17"/>
      <c r="AS110" s="17"/>
      <c r="AT110" s="17"/>
      <c r="AU110" s="17"/>
      <c r="AV110" s="17"/>
      <c r="AW110" s="17"/>
      <c r="AX110" s="17"/>
      <c r="AY110" s="17"/>
      <c r="AZ110" s="17"/>
      <c r="BA110" s="17"/>
      <c r="BB110" s="17"/>
      <c r="BC110" s="17"/>
      <c r="BD110" s="17"/>
      <c r="BE110" s="17"/>
      <c r="BF110" s="17"/>
      <c r="BG110" s="17"/>
      <c r="BH110" s="17"/>
      <c r="BI110" s="17"/>
      <c r="BJ110" s="17"/>
      <c r="BK110" s="17"/>
      <c r="BL110" s="17"/>
      <c r="BM110" s="17"/>
      <c r="BN110" s="17"/>
      <c r="BO110" s="17"/>
      <c r="BP110" s="17"/>
      <c r="BQ110" s="17"/>
      <c r="BR110" s="17"/>
      <c r="BS110" s="17"/>
      <c r="BT110" s="17"/>
      <c r="BU110" s="17"/>
      <c r="BV110" s="17"/>
      <c r="BW110" s="17"/>
      <c r="BX110" s="17"/>
      <c r="BY110" s="17"/>
      <c r="BZ110" s="17"/>
      <c r="CA110" s="17"/>
      <c r="CB110" s="17"/>
      <c r="CC110" s="17"/>
      <c r="CD110" s="17"/>
      <c r="CE110" s="17"/>
      <c r="CF110" s="17"/>
      <c r="CG110" s="17"/>
      <c r="CH110" s="17"/>
      <c r="CI110" s="17"/>
      <c r="CJ110" s="17"/>
      <c r="CK110" s="17"/>
      <c r="CL110" s="17"/>
      <c r="CM110" s="17"/>
      <c r="CN110" s="17"/>
      <c r="CO110" s="17"/>
      <c r="CP110" s="17"/>
      <c r="CQ110" s="17"/>
      <c r="CR110" s="17"/>
      <c r="CS110" s="17"/>
      <c r="CT110" s="17"/>
      <c r="CU110" s="17"/>
      <c r="CV110" s="17"/>
      <c r="CW110" s="17"/>
      <c r="CX110" s="17"/>
      <c r="CY110" s="17"/>
      <c r="CZ110" s="17"/>
      <c r="DA110" s="17"/>
      <c r="DB110" s="17"/>
      <c r="DC110" s="17"/>
      <c r="DD110" s="17"/>
      <c r="DE110" s="17"/>
      <c r="DF110" s="17"/>
      <c r="DG110" s="17"/>
      <c r="DH110" s="17"/>
      <c r="DI110" s="17"/>
      <c r="DJ110" s="17"/>
      <c r="DK110" s="17"/>
      <c r="DL110" s="17"/>
      <c r="DM110" s="17"/>
      <c r="DN110" s="17"/>
      <c r="DO110" s="17"/>
      <c r="DP110" s="17"/>
      <c r="DQ110" s="17"/>
      <c r="DR110" s="17"/>
      <c r="DS110" s="17"/>
      <c r="DT110" s="17"/>
      <c r="DU110" s="17"/>
      <c r="DV110" s="17"/>
      <c r="DW110" s="17"/>
      <c r="DX110" s="17"/>
      <c r="DY110" s="17"/>
      <c r="DZ110" s="17"/>
      <c r="EA110" s="17"/>
      <c r="EB110" s="17"/>
      <c r="EC110" s="17"/>
      <c r="ED110" s="17"/>
      <c r="EE110" s="17"/>
      <c r="EF110" s="17"/>
      <c r="EG110" s="17"/>
      <c r="EH110" s="17"/>
      <c r="EI110" s="17"/>
      <c r="EJ110" s="17"/>
      <c r="EK110" s="17"/>
      <c r="EL110" s="17"/>
      <c r="EM110" s="17"/>
      <c r="EN110" s="17"/>
      <c r="EO110" s="17"/>
    </row>
    <row r="111" spans="1:145" x14ac:dyDescent="0.25">
      <c r="A111" s="1" t="s">
        <v>59</v>
      </c>
      <c r="B111" s="2">
        <v>2007</v>
      </c>
      <c r="D111" s="2">
        <v>26</v>
      </c>
      <c r="E111" s="2">
        <v>6</v>
      </c>
      <c r="F111" s="13">
        <v>0.25</v>
      </c>
      <c r="G111" s="14">
        <f t="shared" si="22"/>
        <v>4</v>
      </c>
      <c r="H111" s="15">
        <f t="shared" si="21"/>
        <v>0.23076923076923078</v>
      </c>
      <c r="I111" s="16">
        <v>0</v>
      </c>
      <c r="J111" s="16">
        <f t="shared" si="23"/>
        <v>0</v>
      </c>
      <c r="K111" s="17">
        <f t="shared" si="18"/>
        <v>3.6413290851160671E-2</v>
      </c>
      <c r="L111" s="17">
        <f t="shared" si="19"/>
        <v>0.19082266859878222</v>
      </c>
      <c r="M111" s="16">
        <f t="shared" si="24"/>
        <v>-0.03</v>
      </c>
      <c r="N111" s="18">
        <f t="shared" si="20"/>
        <v>0.16082266859878222</v>
      </c>
      <c r="O111" s="2" t="s">
        <v>75</v>
      </c>
      <c r="P111" s="18">
        <f t="shared" si="25"/>
        <v>0.47368421052631571</v>
      </c>
      <c r="Q111" s="14">
        <v>0</v>
      </c>
      <c r="S111" s="17"/>
      <c r="T111" s="17"/>
      <c r="U111" s="17"/>
      <c r="V111" s="17"/>
      <c r="W111" s="17"/>
      <c r="X111" s="17"/>
      <c r="Y111" s="17"/>
      <c r="Z111" s="17"/>
      <c r="AA111" s="17"/>
      <c r="AB111" s="17"/>
      <c r="AC111" s="17"/>
      <c r="AD111" s="17"/>
      <c r="AE111" s="17"/>
      <c r="AF111" s="17"/>
      <c r="AG111" s="17"/>
      <c r="AH111" s="17"/>
      <c r="AI111" s="17"/>
      <c r="AJ111" s="17"/>
      <c r="AK111" s="17"/>
      <c r="AL111" s="17"/>
      <c r="AM111" s="17"/>
      <c r="AN111" s="17"/>
      <c r="AO111" s="17"/>
      <c r="AP111" s="17"/>
      <c r="AQ111" s="17"/>
      <c r="AR111" s="17"/>
      <c r="AS111" s="17"/>
      <c r="AT111" s="17"/>
      <c r="AU111" s="17"/>
      <c r="AV111" s="17"/>
      <c r="AW111" s="17"/>
      <c r="AX111" s="17"/>
      <c r="AY111" s="17"/>
      <c r="AZ111" s="17"/>
      <c r="BA111" s="17"/>
      <c r="BB111" s="17"/>
      <c r="BC111" s="17"/>
      <c r="BD111" s="17"/>
      <c r="BE111" s="17"/>
      <c r="BF111" s="17"/>
      <c r="BG111" s="17"/>
      <c r="BH111" s="17"/>
      <c r="BI111" s="17"/>
      <c r="BJ111" s="17"/>
      <c r="BK111" s="17"/>
      <c r="BL111" s="17"/>
      <c r="BM111" s="17"/>
      <c r="BN111" s="17"/>
      <c r="BO111" s="17"/>
      <c r="BP111" s="17"/>
      <c r="BQ111" s="17"/>
      <c r="BR111" s="17"/>
      <c r="BS111" s="17"/>
      <c r="BT111" s="17"/>
      <c r="BU111" s="17"/>
      <c r="BV111" s="17"/>
      <c r="BW111" s="17"/>
      <c r="BX111" s="17"/>
      <c r="BY111" s="17"/>
      <c r="BZ111" s="17"/>
      <c r="CA111" s="17"/>
      <c r="CB111" s="17"/>
      <c r="CC111" s="17"/>
      <c r="CD111" s="17"/>
      <c r="CE111" s="17"/>
      <c r="CF111" s="17"/>
      <c r="CG111" s="17"/>
      <c r="CH111" s="17"/>
      <c r="CI111" s="17"/>
      <c r="CJ111" s="17"/>
      <c r="CK111" s="17"/>
      <c r="CL111" s="17"/>
      <c r="CM111" s="17"/>
      <c r="CN111" s="17"/>
      <c r="CO111" s="17"/>
      <c r="CP111" s="17"/>
      <c r="CQ111" s="17"/>
      <c r="CR111" s="17"/>
      <c r="CS111" s="17"/>
      <c r="CT111" s="17"/>
      <c r="CU111" s="17"/>
      <c r="CV111" s="17"/>
      <c r="CW111" s="17"/>
      <c r="CX111" s="17"/>
      <c r="CY111" s="17"/>
      <c r="CZ111" s="17"/>
      <c r="DA111" s="17"/>
      <c r="DB111" s="17"/>
      <c r="DC111" s="17"/>
      <c r="DD111" s="17"/>
      <c r="DE111" s="17"/>
      <c r="DF111" s="17"/>
      <c r="DG111" s="17"/>
      <c r="DH111" s="17"/>
      <c r="DI111" s="17"/>
      <c r="DJ111" s="17"/>
      <c r="DK111" s="17"/>
      <c r="DL111" s="17"/>
      <c r="DM111" s="17"/>
      <c r="DN111" s="17"/>
      <c r="DO111" s="17"/>
      <c r="DP111" s="17"/>
      <c r="DQ111" s="17"/>
      <c r="DR111" s="17"/>
      <c r="DS111" s="17"/>
      <c r="DT111" s="17"/>
      <c r="DU111" s="17"/>
      <c r="DV111" s="17"/>
      <c r="DW111" s="17"/>
      <c r="DX111" s="17"/>
      <c r="DY111" s="17"/>
      <c r="DZ111" s="17"/>
      <c r="EA111" s="17"/>
      <c r="EB111" s="17"/>
      <c r="EC111" s="17"/>
      <c r="ED111" s="17"/>
      <c r="EE111" s="17"/>
      <c r="EF111" s="17"/>
      <c r="EG111" s="17"/>
      <c r="EH111" s="17"/>
      <c r="EI111" s="17"/>
      <c r="EJ111" s="17"/>
      <c r="EK111" s="17"/>
      <c r="EL111" s="17"/>
      <c r="EM111" s="17"/>
      <c r="EN111" s="17"/>
      <c r="EO111" s="17"/>
    </row>
    <row r="112" spans="1:145" x14ac:dyDescent="0.25">
      <c r="A112" s="1" t="s">
        <v>60</v>
      </c>
      <c r="B112" s="2">
        <v>2008</v>
      </c>
      <c r="D112" s="2">
        <v>114</v>
      </c>
      <c r="E112" s="2">
        <v>39</v>
      </c>
      <c r="F112" s="13">
        <v>0.25</v>
      </c>
      <c r="G112" s="14">
        <f t="shared" si="22"/>
        <v>4</v>
      </c>
      <c r="H112" s="15">
        <f t="shared" si="21"/>
        <v>0.34210526315789475</v>
      </c>
      <c r="I112" s="16">
        <v>2.16</v>
      </c>
      <c r="J112" s="16">
        <f t="shared" si="23"/>
        <v>0.20230253530164591</v>
      </c>
      <c r="K112" s="17">
        <f t="shared" si="18"/>
        <v>1.0529555652751455E-2</v>
      </c>
      <c r="L112" s="17">
        <f t="shared" si="19"/>
        <v>0.10261362313431611</v>
      </c>
      <c r="M112" s="16">
        <f t="shared" si="24"/>
        <v>0.19566536716005298</v>
      </c>
      <c r="N112" s="18">
        <f t="shared" si="20"/>
        <v>9.5976454992723198E-2</v>
      </c>
      <c r="O112" s="2" t="s">
        <v>75</v>
      </c>
      <c r="P112" s="18">
        <f t="shared" si="25"/>
        <v>0.60937500000000011</v>
      </c>
      <c r="Q112" s="14">
        <v>0</v>
      </c>
      <c r="S112" s="17"/>
      <c r="T112" s="17"/>
      <c r="U112" s="17"/>
      <c r="V112" s="17"/>
      <c r="W112" s="17"/>
      <c r="X112" s="17"/>
      <c r="Y112" s="17"/>
      <c r="Z112" s="17"/>
      <c r="AA112" s="17"/>
      <c r="AB112" s="17"/>
      <c r="AC112" s="17"/>
      <c r="AD112" s="17"/>
      <c r="AE112" s="17"/>
      <c r="AF112" s="17"/>
      <c r="AG112" s="17"/>
      <c r="AH112" s="17"/>
      <c r="AI112" s="17"/>
      <c r="AJ112" s="17"/>
      <c r="AK112" s="17"/>
      <c r="AL112" s="17"/>
      <c r="AM112" s="17"/>
      <c r="AN112" s="17"/>
      <c r="AO112" s="17"/>
      <c r="AP112" s="17"/>
      <c r="AQ112" s="17"/>
      <c r="AR112" s="17"/>
      <c r="AS112" s="17"/>
      <c r="AT112" s="17"/>
      <c r="AU112" s="17"/>
      <c r="AV112" s="17"/>
      <c r="AW112" s="17"/>
      <c r="AX112" s="17"/>
      <c r="AY112" s="17"/>
      <c r="AZ112" s="17"/>
      <c r="BA112" s="17"/>
      <c r="BB112" s="17"/>
      <c r="BC112" s="17"/>
      <c r="BD112" s="17"/>
      <c r="BE112" s="17"/>
      <c r="BF112" s="17"/>
      <c r="BG112" s="17"/>
      <c r="BH112" s="17"/>
      <c r="BI112" s="17"/>
      <c r="BJ112" s="17"/>
      <c r="BK112" s="17"/>
      <c r="BL112" s="17"/>
      <c r="BM112" s="17"/>
      <c r="BN112" s="17"/>
      <c r="BO112" s="17"/>
      <c r="BP112" s="17"/>
      <c r="BQ112" s="17"/>
      <c r="BR112" s="17"/>
      <c r="BS112" s="17"/>
      <c r="BT112" s="17"/>
      <c r="BU112" s="17"/>
      <c r="BV112" s="17"/>
      <c r="BW112" s="17"/>
      <c r="BX112" s="17"/>
      <c r="BY112" s="17"/>
      <c r="BZ112" s="17"/>
      <c r="CA112" s="17"/>
      <c r="CB112" s="17"/>
      <c r="CC112" s="17"/>
      <c r="CD112" s="17"/>
      <c r="CE112" s="17"/>
      <c r="CF112" s="17"/>
      <c r="CG112" s="17"/>
      <c r="CH112" s="17"/>
      <c r="CI112" s="17"/>
      <c r="CJ112" s="17"/>
      <c r="CK112" s="17"/>
      <c r="CL112" s="17"/>
      <c r="CM112" s="17"/>
      <c r="CN112" s="17"/>
      <c r="CO112" s="17"/>
      <c r="CP112" s="17"/>
      <c r="CQ112" s="17"/>
      <c r="CR112" s="17"/>
      <c r="CS112" s="17"/>
      <c r="CT112" s="17"/>
      <c r="CU112" s="17"/>
      <c r="CV112" s="17"/>
      <c r="CW112" s="17"/>
      <c r="CX112" s="17"/>
      <c r="CY112" s="17"/>
      <c r="CZ112" s="17"/>
      <c r="DA112" s="17"/>
      <c r="DB112" s="17"/>
      <c r="DC112" s="17"/>
      <c r="DD112" s="17"/>
      <c r="DE112" s="17"/>
      <c r="DF112" s="17"/>
      <c r="DG112" s="17"/>
      <c r="DH112" s="17"/>
      <c r="DI112" s="17"/>
      <c r="DJ112" s="17"/>
      <c r="DK112" s="17"/>
      <c r="DL112" s="17"/>
      <c r="DM112" s="17"/>
      <c r="DN112" s="17"/>
      <c r="DO112" s="17"/>
      <c r="DP112" s="17"/>
      <c r="DQ112" s="17"/>
      <c r="DR112" s="17"/>
      <c r="DS112" s="17"/>
      <c r="DT112" s="17"/>
      <c r="DU112" s="17"/>
      <c r="DV112" s="17"/>
      <c r="DW112" s="17"/>
      <c r="DX112" s="17"/>
      <c r="DY112" s="17"/>
      <c r="DZ112" s="17"/>
      <c r="EA112" s="17"/>
      <c r="EB112" s="17"/>
      <c r="EC112" s="17"/>
      <c r="ED112" s="17"/>
      <c r="EE112" s="17"/>
      <c r="EF112" s="17"/>
      <c r="EG112" s="17"/>
      <c r="EH112" s="17"/>
      <c r="EI112" s="17"/>
      <c r="EJ112" s="17"/>
      <c r="EK112" s="17"/>
      <c r="EL112" s="17"/>
      <c r="EM112" s="17"/>
      <c r="EN112" s="17"/>
      <c r="EO112" s="17"/>
    </row>
    <row r="113" spans="1:17" x14ac:dyDescent="0.25">
      <c r="A113" s="26" t="s">
        <v>61</v>
      </c>
      <c r="B113" s="27">
        <v>2008</v>
      </c>
      <c r="D113" s="27">
        <v>29</v>
      </c>
      <c r="E113" s="27">
        <v>8</v>
      </c>
      <c r="F113" s="13">
        <v>0.25</v>
      </c>
      <c r="G113" s="14">
        <f t="shared" si="22"/>
        <v>4</v>
      </c>
      <c r="H113" s="15">
        <f t="shared" si="21"/>
        <v>0.27586206896551724</v>
      </c>
      <c r="I113" s="16">
        <v>0.11</v>
      </c>
      <c r="J113" s="16">
        <f t="shared" si="23"/>
        <v>2.0426487199475707E-2</v>
      </c>
      <c r="K113" s="17">
        <f t="shared" si="18"/>
        <v>3.6737873631555208E-2</v>
      </c>
      <c r="L113" s="17">
        <f t="shared" si="19"/>
        <v>0.19167126449093824</v>
      </c>
      <c r="M113" s="16">
        <f t="shared" si="24"/>
        <v>-6.3592270862385773E-3</v>
      </c>
      <c r="N113" s="18">
        <f t="shared" si="20"/>
        <v>0.16488555020522397</v>
      </c>
      <c r="O113" s="27" t="s">
        <v>75</v>
      </c>
      <c r="P113" s="18">
        <f t="shared" si="25"/>
        <v>0.53333333333333333</v>
      </c>
      <c r="Q113" s="27">
        <v>1</v>
      </c>
    </row>
    <row r="114" spans="1:17" ht="15.75" x14ac:dyDescent="0.25">
      <c r="A114" s="28" t="s">
        <v>126</v>
      </c>
      <c r="B114" s="29">
        <v>2009</v>
      </c>
      <c r="C114" s="2">
        <v>60</v>
      </c>
      <c r="D114" s="30">
        <v>60</v>
      </c>
      <c r="E114" s="30">
        <v>18</v>
      </c>
      <c r="F114" s="13">
        <v>0.25</v>
      </c>
      <c r="G114" s="14">
        <v>4</v>
      </c>
      <c r="H114" s="15">
        <f t="shared" si="21"/>
        <v>0.3</v>
      </c>
      <c r="I114" s="30">
        <v>0.75</v>
      </c>
      <c r="J114" s="16">
        <f t="shared" si="23"/>
        <v>9.6824583655185426E-2</v>
      </c>
      <c r="K114" s="17">
        <f t="shared" si="18"/>
        <v>1.8666666666666665E-2</v>
      </c>
      <c r="L114" s="17">
        <f t="shared" si="19"/>
        <v>0.13662601021279464</v>
      </c>
      <c r="M114" s="16">
        <f t="shared" si="24"/>
        <v>8.4112719248405771E-2</v>
      </c>
      <c r="N114" s="18">
        <f t="shared" si="20"/>
        <v>0.12391414580601498</v>
      </c>
      <c r="O114" s="31" t="s">
        <v>74</v>
      </c>
      <c r="P114" s="18">
        <f t="shared" si="25"/>
        <v>0.56249999999999989</v>
      </c>
      <c r="Q114" s="2">
        <v>0</v>
      </c>
    </row>
    <row r="115" spans="1:17" ht="15.75" x14ac:dyDescent="0.25">
      <c r="A115" s="28" t="s">
        <v>127</v>
      </c>
      <c r="B115" s="29">
        <v>2009</v>
      </c>
      <c r="C115" s="2">
        <v>60</v>
      </c>
      <c r="D115" s="30">
        <v>90</v>
      </c>
      <c r="E115" s="30">
        <v>30</v>
      </c>
      <c r="F115" s="13">
        <v>0.25</v>
      </c>
      <c r="G115" s="14">
        <v>4</v>
      </c>
      <c r="H115" s="15">
        <f t="shared" si="21"/>
        <v>0.33333333333333331</v>
      </c>
      <c r="I115" s="30">
        <v>1.7</v>
      </c>
      <c r="J115" s="16">
        <f t="shared" si="23"/>
        <v>0.17919573407620815</v>
      </c>
      <c r="K115" s="17">
        <f t="shared" si="18"/>
        <v>1.3168724279835392E-2</v>
      </c>
      <c r="L115" s="17">
        <f t="shared" si="19"/>
        <v>0.1147550621098494</v>
      </c>
      <c r="M115" s="16">
        <f t="shared" si="24"/>
        <v>0.17076876778407332</v>
      </c>
      <c r="N115" s="18">
        <f t="shared" si="20"/>
        <v>0.10632809581771457</v>
      </c>
      <c r="O115" s="31" t="s">
        <v>74</v>
      </c>
      <c r="P115" s="18">
        <f t="shared" si="25"/>
        <v>0.60000000000000009</v>
      </c>
      <c r="Q115" s="2">
        <v>0</v>
      </c>
    </row>
    <row r="116" spans="1:17" x14ac:dyDescent="0.25">
      <c r="A116" s="1" t="s">
        <v>77</v>
      </c>
      <c r="B116" s="29">
        <v>2010</v>
      </c>
      <c r="C116" s="2">
        <v>90</v>
      </c>
      <c r="D116" s="32">
        <v>90</v>
      </c>
      <c r="E116" s="32">
        <v>30</v>
      </c>
      <c r="F116" s="13">
        <v>0.25</v>
      </c>
      <c r="G116" s="14">
        <v>4</v>
      </c>
      <c r="H116" s="15">
        <f t="shared" si="21"/>
        <v>0.33333333333333331</v>
      </c>
      <c r="I116" s="16">
        <v>1.7</v>
      </c>
      <c r="J116" s="16">
        <f t="shared" si="23"/>
        <v>0.17919573407620815</v>
      </c>
      <c r="K116" s="17">
        <f t="shared" si="18"/>
        <v>1.3168724279835392E-2</v>
      </c>
      <c r="L116" s="17">
        <f t="shared" si="19"/>
        <v>0.1147550621098494</v>
      </c>
      <c r="M116" s="16">
        <f t="shared" si="24"/>
        <v>0.17076876778407332</v>
      </c>
      <c r="N116" s="18">
        <f t="shared" si="20"/>
        <v>0.10632809581771457</v>
      </c>
      <c r="O116" s="31" t="s">
        <v>74</v>
      </c>
      <c r="P116" s="18">
        <f t="shared" si="25"/>
        <v>0.60000000000000009</v>
      </c>
      <c r="Q116" s="2">
        <v>0</v>
      </c>
    </row>
    <row r="117" spans="1:17" x14ac:dyDescent="0.25">
      <c r="A117" s="1" t="s">
        <v>78</v>
      </c>
      <c r="B117" s="29">
        <v>2010</v>
      </c>
      <c r="C117" s="2">
        <v>40</v>
      </c>
      <c r="D117" s="29">
        <v>40</v>
      </c>
      <c r="E117" s="29">
        <v>14</v>
      </c>
      <c r="F117" s="13">
        <v>0.25</v>
      </c>
      <c r="G117" s="14">
        <v>4</v>
      </c>
      <c r="H117" s="15">
        <f t="shared" si="21"/>
        <v>0.35</v>
      </c>
      <c r="I117" s="16">
        <v>1.28</v>
      </c>
      <c r="J117" s="16">
        <f t="shared" si="23"/>
        <v>0.20238577025077628</v>
      </c>
      <c r="K117" s="17">
        <f t="shared" si="18"/>
        <v>3.033333333333333E-2</v>
      </c>
      <c r="L117" s="17">
        <f t="shared" si="19"/>
        <v>0.17416467303484173</v>
      </c>
      <c r="M117" s="16">
        <f t="shared" si="24"/>
        <v>0.18315500102000704</v>
      </c>
      <c r="N117" s="18">
        <f t="shared" si="20"/>
        <v>0.15493390380407251</v>
      </c>
      <c r="O117" s="29" t="s">
        <v>76</v>
      </c>
      <c r="P117" s="18">
        <f t="shared" si="25"/>
        <v>0.61764705882352933</v>
      </c>
      <c r="Q117" s="2">
        <v>0</v>
      </c>
    </row>
    <row r="118" spans="1:17" x14ac:dyDescent="0.25">
      <c r="A118" s="1" t="s">
        <v>72</v>
      </c>
      <c r="B118" s="29">
        <v>2010</v>
      </c>
      <c r="C118" s="2">
        <v>14</v>
      </c>
      <c r="D118" s="29">
        <v>28</v>
      </c>
      <c r="E118" s="29">
        <v>10</v>
      </c>
      <c r="F118" s="13">
        <v>0.25</v>
      </c>
      <c r="G118" s="14">
        <v>4</v>
      </c>
      <c r="H118" s="15">
        <f t="shared" si="21"/>
        <v>0.35714285714285715</v>
      </c>
      <c r="I118" s="16">
        <v>1.0900000000000001</v>
      </c>
      <c r="J118" s="16">
        <f t="shared" si="23"/>
        <v>0.20599063779002885</v>
      </c>
      <c r="K118" s="17">
        <f t="shared" si="18"/>
        <v>4.3731778425655975E-2</v>
      </c>
      <c r="L118" s="17">
        <f t="shared" si="19"/>
        <v>0.2091214442032571</v>
      </c>
      <c r="M118" s="16">
        <f t="shared" si="24"/>
        <v>0.17821286001225106</v>
      </c>
      <c r="N118" s="18">
        <f t="shared" si="20"/>
        <v>0.18134366642547933</v>
      </c>
      <c r="O118" s="29" t="s">
        <v>80</v>
      </c>
      <c r="P118" s="18">
        <f t="shared" si="25"/>
        <v>0.62499999999999989</v>
      </c>
      <c r="Q118" s="2">
        <v>0</v>
      </c>
    </row>
    <row r="119" spans="1:17" x14ac:dyDescent="0.25">
      <c r="A119" s="1" t="s">
        <v>79</v>
      </c>
      <c r="B119" s="29">
        <v>2011</v>
      </c>
      <c r="C119" s="2">
        <v>26</v>
      </c>
      <c r="D119" s="29">
        <v>26</v>
      </c>
      <c r="E119" s="29">
        <v>7</v>
      </c>
      <c r="F119" s="13">
        <v>0.25</v>
      </c>
      <c r="G119" s="14">
        <v>4</v>
      </c>
      <c r="H119" s="15">
        <f t="shared" si="21"/>
        <v>0.26923076923076922</v>
      </c>
      <c r="I119" s="16">
        <v>0</v>
      </c>
      <c r="J119" s="16">
        <f t="shared" si="23"/>
        <v>0</v>
      </c>
      <c r="K119" s="17">
        <f t="shared" si="18"/>
        <v>4.0358064026703083E-2</v>
      </c>
      <c r="L119" s="17">
        <f t="shared" si="19"/>
        <v>0.20089316570431928</v>
      </c>
      <c r="M119" s="16">
        <f t="shared" si="24"/>
        <v>-0.03</v>
      </c>
      <c r="N119" s="18">
        <f t="shared" si="20"/>
        <v>0.17089316570431928</v>
      </c>
      <c r="O119" s="29" t="s">
        <v>80</v>
      </c>
      <c r="P119" s="18">
        <f t="shared" si="25"/>
        <v>0.52500000000000002</v>
      </c>
      <c r="Q119" s="2">
        <v>0</v>
      </c>
    </row>
    <row r="120" spans="1:17" x14ac:dyDescent="0.25">
      <c r="A120" s="33" t="s">
        <v>82</v>
      </c>
      <c r="B120" s="29">
        <v>2012</v>
      </c>
      <c r="C120" s="31">
        <v>50</v>
      </c>
      <c r="D120" s="32">
        <v>50</v>
      </c>
      <c r="E120" s="32">
        <v>15</v>
      </c>
      <c r="F120" s="13">
        <v>0.25</v>
      </c>
      <c r="G120" s="14">
        <v>4</v>
      </c>
      <c r="H120" s="15">
        <f t="shared" si="21"/>
        <v>0.3</v>
      </c>
      <c r="I120" s="16">
        <v>0.65</v>
      </c>
      <c r="J120" s="16">
        <f t="shared" si="23"/>
        <v>9.1923881554251172E-2</v>
      </c>
      <c r="K120" s="17">
        <f t="shared" si="18"/>
        <v>2.24E-2</v>
      </c>
      <c r="L120" s="17">
        <f t="shared" si="19"/>
        <v>0.14966629547095767</v>
      </c>
      <c r="M120" s="16">
        <f t="shared" si="24"/>
        <v>7.6617759105271577E-2</v>
      </c>
      <c r="N120" s="18">
        <f t="shared" si="20"/>
        <v>0.13436017302197809</v>
      </c>
      <c r="O120" s="31" t="s">
        <v>74</v>
      </c>
      <c r="P120" s="18">
        <f t="shared" si="25"/>
        <v>0.56249999999999989</v>
      </c>
      <c r="Q120" s="2">
        <v>0</v>
      </c>
    </row>
    <row r="121" spans="1:17" x14ac:dyDescent="0.25">
      <c r="A121" s="33" t="s">
        <v>83</v>
      </c>
      <c r="B121" s="29">
        <v>2012</v>
      </c>
      <c r="C121" s="29">
        <v>60</v>
      </c>
      <c r="D121" s="29">
        <v>60</v>
      </c>
      <c r="E121" s="29">
        <v>20</v>
      </c>
      <c r="F121" s="13">
        <v>0.25</v>
      </c>
      <c r="G121" s="14">
        <v>4</v>
      </c>
      <c r="H121" s="15">
        <f t="shared" si="21"/>
        <v>0.33333333333333331</v>
      </c>
      <c r="I121" s="16">
        <v>1.34</v>
      </c>
      <c r="J121" s="16">
        <f t="shared" si="23"/>
        <v>0.17299325613059796</v>
      </c>
      <c r="K121" s="17">
        <f t="shared" si="18"/>
        <v>1.9753086419753089E-2</v>
      </c>
      <c r="L121" s="17">
        <f t="shared" si="19"/>
        <v>0.14054567378526131</v>
      </c>
      <c r="M121" s="16">
        <f t="shared" si="24"/>
        <v>0.16028139172381831</v>
      </c>
      <c r="N121" s="18">
        <f t="shared" si="20"/>
        <v>0.12783380937848166</v>
      </c>
      <c r="O121" s="31" t="s">
        <v>74</v>
      </c>
      <c r="P121" s="18">
        <f t="shared" si="25"/>
        <v>0.60000000000000009</v>
      </c>
      <c r="Q121" s="2">
        <v>0</v>
      </c>
    </row>
    <row r="122" spans="1:17" x14ac:dyDescent="0.25">
      <c r="A122" s="33" t="s">
        <v>84</v>
      </c>
      <c r="B122" s="29">
        <v>2012</v>
      </c>
      <c r="C122" s="29">
        <v>90</v>
      </c>
      <c r="D122" s="29">
        <v>90</v>
      </c>
      <c r="E122" s="29">
        <v>24</v>
      </c>
      <c r="F122" s="13">
        <v>0.25</v>
      </c>
      <c r="G122" s="14">
        <v>4</v>
      </c>
      <c r="H122" s="15">
        <f t="shared" si="21"/>
        <v>0.26666666666666666</v>
      </c>
      <c r="I122" s="16">
        <v>0.24</v>
      </c>
      <c r="J122" s="16">
        <f t="shared" si="23"/>
        <v>2.5298221281347032E-2</v>
      </c>
      <c r="K122" s="17">
        <f t="shared" si="18"/>
        <v>1.1588477366255144E-2</v>
      </c>
      <c r="L122" s="17">
        <f t="shared" si="19"/>
        <v>0.10764979036791081</v>
      </c>
      <c r="M122" s="16">
        <f t="shared" si="24"/>
        <v>1.68712549892122E-2</v>
      </c>
      <c r="N122" s="18">
        <f t="shared" si="20"/>
        <v>9.9222824075775984E-2</v>
      </c>
      <c r="O122" s="31" t="s">
        <v>74</v>
      </c>
      <c r="P122" s="18">
        <f t="shared" si="25"/>
        <v>0.52173913043478271</v>
      </c>
      <c r="Q122" s="2">
        <v>0</v>
      </c>
    </row>
    <row r="123" spans="1:17" x14ac:dyDescent="0.25">
      <c r="A123" s="33" t="s">
        <v>85</v>
      </c>
      <c r="B123" s="29">
        <v>2012</v>
      </c>
      <c r="C123" s="29">
        <v>55</v>
      </c>
      <c r="D123" s="29">
        <v>55</v>
      </c>
      <c r="E123" s="29">
        <v>18</v>
      </c>
      <c r="F123" s="13">
        <v>0.25</v>
      </c>
      <c r="G123" s="14">
        <v>4</v>
      </c>
      <c r="H123" s="15">
        <f t="shared" si="21"/>
        <v>0.32727272727272727</v>
      </c>
      <c r="I123" s="16">
        <v>1.17</v>
      </c>
      <c r="J123" s="16">
        <f t="shared" si="23"/>
        <v>0.15776276781639864</v>
      </c>
      <c r="K123" s="17">
        <f t="shared" si="18"/>
        <v>2.1349361382419236E-2</v>
      </c>
      <c r="L123" s="17">
        <f t="shared" si="19"/>
        <v>0.14611420664130931</v>
      </c>
      <c r="M123" s="16">
        <f t="shared" si="24"/>
        <v>0.14387387892750975</v>
      </c>
      <c r="N123" s="18">
        <f t="shared" si="20"/>
        <v>0.13222531775242041</v>
      </c>
      <c r="O123" s="31" t="s">
        <v>74</v>
      </c>
      <c r="P123" s="18">
        <f t="shared" si="25"/>
        <v>0.59340659340659341</v>
      </c>
      <c r="Q123" s="2">
        <v>1</v>
      </c>
    </row>
    <row r="124" spans="1:17" x14ac:dyDescent="0.25">
      <c r="A124" s="1" t="s">
        <v>89</v>
      </c>
      <c r="B124" s="2">
        <v>2012</v>
      </c>
      <c r="C124" s="2">
        <v>40</v>
      </c>
      <c r="D124" s="2">
        <v>40</v>
      </c>
      <c r="E124" s="2">
        <v>16</v>
      </c>
      <c r="F124" s="13">
        <v>0.25</v>
      </c>
      <c r="G124" s="14">
        <v>4</v>
      </c>
      <c r="H124" s="15">
        <f t="shared" si="21"/>
        <v>0.4</v>
      </c>
      <c r="I124" s="16">
        <v>2.0099999999999998</v>
      </c>
      <c r="J124" s="16">
        <f t="shared" si="23"/>
        <v>0.31780890484692209</v>
      </c>
      <c r="K124" s="17">
        <f t="shared" si="18"/>
        <v>3.2000000000000001E-2</v>
      </c>
      <c r="L124" s="17">
        <f t="shared" si="19"/>
        <v>0.17888543819998318</v>
      </c>
      <c r="M124" s="16">
        <f t="shared" si="24"/>
        <v>0.29857813561615287</v>
      </c>
      <c r="N124" s="18">
        <f t="shared" si="20"/>
        <v>0.15965466896921393</v>
      </c>
      <c r="O124" s="2" t="s">
        <v>76</v>
      </c>
      <c r="P124" s="18">
        <f t="shared" si="25"/>
        <v>0.66666666666666674</v>
      </c>
      <c r="Q124" s="2">
        <v>0</v>
      </c>
    </row>
    <row r="125" spans="1:17" x14ac:dyDescent="0.25">
      <c r="A125" s="1" t="s">
        <v>90</v>
      </c>
      <c r="B125" s="2">
        <v>2015</v>
      </c>
      <c r="C125" s="2">
        <v>30</v>
      </c>
      <c r="D125" s="2">
        <v>30</v>
      </c>
      <c r="E125" s="2">
        <v>13</v>
      </c>
      <c r="F125" s="13">
        <v>0.25</v>
      </c>
      <c r="G125" s="14">
        <v>4</v>
      </c>
      <c r="H125" s="15">
        <f t="shared" si="21"/>
        <v>0.43333333333333335</v>
      </c>
      <c r="I125" s="16">
        <v>2.11</v>
      </c>
      <c r="J125" s="16">
        <f t="shared" si="23"/>
        <v>0.38523153211196681</v>
      </c>
      <c r="K125" s="17">
        <f t="shared" si="18"/>
        <v>4.3654320987654323E-2</v>
      </c>
      <c r="L125" s="17">
        <f t="shared" si="19"/>
        <v>0.20893616486298949</v>
      </c>
      <c r="M125" s="16">
        <f t="shared" si="24"/>
        <v>0.35936946314644957</v>
      </c>
      <c r="N125" s="18">
        <f t="shared" si="20"/>
        <v>0.18307409589747226</v>
      </c>
      <c r="O125" s="2" t="s">
        <v>76</v>
      </c>
      <c r="P125" s="18">
        <f t="shared" si="25"/>
        <v>0.6964285714285714</v>
      </c>
      <c r="Q125" s="2">
        <v>0</v>
      </c>
    </row>
    <row r="126" spans="1:17" ht="18.75" x14ac:dyDescent="0.3">
      <c r="A126" s="34" t="s">
        <v>121</v>
      </c>
      <c r="B126" s="2">
        <v>2017</v>
      </c>
      <c r="C126" s="2">
        <v>36</v>
      </c>
      <c r="D126" s="2">
        <v>36</v>
      </c>
      <c r="E126" s="2">
        <v>14</v>
      </c>
      <c r="F126" s="13">
        <v>0.16600000000000001</v>
      </c>
      <c r="G126" s="14">
        <v>6</v>
      </c>
      <c r="H126" s="15">
        <f t="shared" si="21"/>
        <v>0.3888888888888889</v>
      </c>
      <c r="I126" s="2">
        <v>3.35</v>
      </c>
      <c r="J126" s="16">
        <f t="shared" si="23"/>
        <v>0.55833333333333335</v>
      </c>
      <c r="K126" s="17">
        <f t="shared" si="18"/>
        <v>4.7683604318885124E-2</v>
      </c>
      <c r="L126" s="17">
        <f t="shared" si="19"/>
        <v>0.21836575811899889</v>
      </c>
      <c r="M126" s="16">
        <f t="shared" si="24"/>
        <v>0.53690476190476188</v>
      </c>
      <c r="N126" s="18">
        <f t="shared" si="20"/>
        <v>0.19693718669042745</v>
      </c>
      <c r="O126" s="2" t="s">
        <v>74</v>
      </c>
      <c r="P126" s="18">
        <f t="shared" si="25"/>
        <v>0.76086956521739135</v>
      </c>
      <c r="Q126" s="2">
        <v>0</v>
      </c>
    </row>
    <row r="127" spans="1:17" x14ac:dyDescent="0.25">
      <c r="A127" s="1" t="s">
        <v>122</v>
      </c>
      <c r="B127" s="2">
        <v>2018</v>
      </c>
      <c r="C127" s="2">
        <v>3</v>
      </c>
      <c r="D127" s="2">
        <v>60</v>
      </c>
      <c r="E127" s="2">
        <v>22</v>
      </c>
      <c r="F127" s="13">
        <v>0.25</v>
      </c>
      <c r="G127" s="14">
        <v>4</v>
      </c>
      <c r="H127" s="15">
        <f t="shared" si="21"/>
        <v>0.36666666666666664</v>
      </c>
      <c r="I127" s="2">
        <v>1.94</v>
      </c>
      <c r="J127" s="16">
        <f t="shared" si="23"/>
        <v>0.25045292305474626</v>
      </c>
      <c r="K127" s="17">
        <f t="shared" si="18"/>
        <v>2.0641975308641973E-2</v>
      </c>
      <c r="L127" s="17">
        <f t="shared" si="19"/>
        <v>0.14367315444661877</v>
      </c>
      <c r="M127" s="16">
        <f t="shared" si="24"/>
        <v>0.2377410586479666</v>
      </c>
      <c r="N127" s="18">
        <f t="shared" si="20"/>
        <v>0.13096129003983911</v>
      </c>
      <c r="O127" s="2" t="s">
        <v>76</v>
      </c>
      <c r="P127" s="18">
        <f t="shared" si="25"/>
        <v>0.63461538461538447</v>
      </c>
      <c r="Q127" s="2">
        <v>1</v>
      </c>
    </row>
    <row r="128" spans="1:17" x14ac:dyDescent="0.25">
      <c r="A128" s="1" t="s">
        <v>128</v>
      </c>
      <c r="B128" s="2">
        <v>2013</v>
      </c>
      <c r="C128" s="2">
        <v>60</v>
      </c>
      <c r="D128" s="2">
        <v>60</v>
      </c>
      <c r="E128" s="2">
        <v>20</v>
      </c>
      <c r="F128" s="13">
        <v>0.25</v>
      </c>
      <c r="G128" s="14">
        <v>4</v>
      </c>
      <c r="H128" s="15">
        <f t="shared" si="21"/>
        <v>0.33333333333333331</v>
      </c>
      <c r="I128" s="2">
        <v>1.34</v>
      </c>
      <c r="J128" s="2">
        <f t="shared" si="23"/>
        <v>0.17299325613059796</v>
      </c>
      <c r="K128" s="17">
        <f t="shared" ref="K128:K129" si="26">H128*(1-H128)/(D128*F128*(1-F128))</f>
        <v>1.9753086419753089E-2</v>
      </c>
      <c r="L128" s="17">
        <f t="shared" ref="L128:L129" si="27">SQRT(K128)</f>
        <v>0.14054567378526131</v>
      </c>
      <c r="M128" s="2">
        <f t="shared" si="24"/>
        <v>0.16028139172381831</v>
      </c>
      <c r="N128" s="18">
        <f t="shared" si="20"/>
        <v>0.12783380937848166</v>
      </c>
      <c r="O128" s="2" t="s">
        <v>80</v>
      </c>
      <c r="P128" s="18">
        <f t="shared" si="25"/>
        <v>0.60000000000000009</v>
      </c>
      <c r="Q128" s="2">
        <v>0</v>
      </c>
    </row>
    <row r="129" spans="1:17" x14ac:dyDescent="0.25">
      <c r="A129" s="1" t="s">
        <v>129</v>
      </c>
      <c r="B129" s="2">
        <v>2013</v>
      </c>
      <c r="C129" s="2">
        <v>80</v>
      </c>
      <c r="D129" s="2">
        <v>80</v>
      </c>
      <c r="E129" s="2">
        <v>20</v>
      </c>
      <c r="F129" s="13">
        <v>0.25</v>
      </c>
      <c r="G129" s="14">
        <v>4</v>
      </c>
      <c r="H129" s="15">
        <f t="shared" si="21"/>
        <v>0.25</v>
      </c>
      <c r="I129" s="2">
        <v>0</v>
      </c>
      <c r="J129" s="2">
        <f t="shared" si="23"/>
        <v>0</v>
      </c>
      <c r="K129" s="17">
        <f t="shared" si="26"/>
        <v>1.2500000000000001E-2</v>
      </c>
      <c r="L129" s="17">
        <f t="shared" si="27"/>
        <v>0.11180339887498948</v>
      </c>
      <c r="M129" s="2">
        <f t="shared" si="24"/>
        <v>-9.4936708860759497E-3</v>
      </c>
      <c r="N129" s="18">
        <f t="shared" si="20"/>
        <v>0.10230972798891354</v>
      </c>
      <c r="O129" s="2" t="s">
        <v>80</v>
      </c>
      <c r="P129" s="18">
        <f t="shared" si="25"/>
        <v>0.5</v>
      </c>
      <c r="Q129" s="2">
        <v>0</v>
      </c>
    </row>
  </sheetData>
  <phoneticPr fontId="0" type="noConversion"/>
  <pageMargins left="0.7" right="0.7" top="0.75" bottom="0.75" header="0.3" footer="0.3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EB31FE-29A7-4276-BEC4-CB0745DC6259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Database</vt:lpstr>
      <vt:lpstr>Foglio1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Patrizio T.</dc:creator>
  <cp:lastModifiedBy>Admin</cp:lastModifiedBy>
  <dcterms:created xsi:type="dcterms:W3CDTF">2009-03-09T16:39:53Z</dcterms:created>
  <dcterms:modified xsi:type="dcterms:W3CDTF">2019-02-01T15:33:08Z</dcterms:modified>
</cp:coreProperties>
</file>